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cer\Desktop\CUENTA PÚBLICA MUNICPAL 2021\Modulo 1 Información Contable y Financiera\1.-Estados Financieros\"/>
    </mc:Choice>
  </mc:AlternateContent>
  <bookViews>
    <workbookView xWindow="0" yWindow="0" windowWidth="16665" windowHeight="8295" tabRatio="863"/>
  </bookViews>
  <sheets>
    <sheet name="EST SIT FIN COM 2021" sheetId="2" r:id="rId1"/>
    <sheet name="EDO ACT COM 2021" sheetId="3" r:id="rId2"/>
    <sheet name="EDO VAR H P 2021" sheetId="4" r:id="rId3"/>
    <sheet name="EDO ANA ACT 2021" sheetId="5" r:id="rId4"/>
    <sheet name="EDO ANA DEU Y OTR PAS 2021" sheetId="6" r:id="rId5"/>
    <sheet name="EDO CAM S F 2021" sheetId="7" r:id="rId6"/>
    <sheet name="EDO FLU EFE 2021" sheetId="8" r:id="rId7"/>
    <sheet name="END NET 2021" sheetId="9" r:id="rId8"/>
    <sheet name="INT DEUDA 2021" sheetId="10" r:id="rId9"/>
    <sheet name="NOTAS EDO FIN 2021" sheetId="11"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a">#REF!</definedName>
    <definedName name="\k">'[1]93'!#REF!</definedName>
    <definedName name="\v">'[1]93'!#REF!</definedName>
    <definedName name="\z">'[1]93'!#REF!</definedName>
    <definedName name="_51321">#REF!</definedName>
    <definedName name="_ACAMBAY_DE_RUÍZ_CASTAÑEDA">#REF!</definedName>
    <definedName name="_ACOLMAN">#REF!</definedName>
    <definedName name="_ACULCO">#REF!</definedName>
    <definedName name="_ALMOLOYA_DE_ALQUISIRAS">#REF!</definedName>
    <definedName name="_ALMOLOYA_DE_JUÁREZ">#REF!</definedName>
    <definedName name="_ALMOLOYA_DEL_RÍO">#REF!</definedName>
    <definedName name="_AMANALCO">#REF!</definedName>
    <definedName name="_AMATEPEC">#REF!</definedName>
    <definedName name="_AMECAMECA">#REF!</definedName>
    <definedName name="_APAXCO">#REF!</definedName>
    <definedName name="_ATENCO">#REF!</definedName>
    <definedName name="_ATIZAPÁN">#REF!</definedName>
    <definedName name="_ATIZAPÁN_DE_ZARAGOZA">#REF!</definedName>
    <definedName name="_ATLACOMULCO">#REF!</definedName>
    <definedName name="_ATLAUTLA">#REF!</definedName>
    <definedName name="_AXAPUSCO">#REF!</definedName>
    <definedName name="_AYAPANGO">#REF!</definedName>
    <definedName name="_CALIMAYA">#REF!</definedName>
    <definedName name="_CAPULHUAC">#REF!</definedName>
    <definedName name="_CHALCO">#REF!</definedName>
    <definedName name="_CHAPA_DE_MOTA">#REF!</definedName>
    <definedName name="_CHAPULTEPEC">#REF!</definedName>
    <definedName name="_CHIAUTLA">#REF!</definedName>
    <definedName name="_CHICOLOAPAN">#REF!</definedName>
    <definedName name="_CHICONCUAC">#REF!</definedName>
    <definedName name="_CHIMALHUACÁN">#REF!</definedName>
    <definedName name="_COACALCO_DE_BERRIOZÁBAL">#REF!</definedName>
    <definedName name="_COATEPEC_HARINAS">#REF!</definedName>
    <definedName name="_COCOTITLÁN">#REF!</definedName>
    <definedName name="_COYOTEPEC">#REF!</definedName>
    <definedName name="_CUAUTITLÁN">#REF!</definedName>
    <definedName name="_CUAUTITLÁN_IZCALLI">#REF!</definedName>
    <definedName name="_DONATO_GUERRA">#REF!</definedName>
    <definedName name="_ECATEPEC_DE_MORELOS">#REF!</definedName>
    <definedName name="_ECATZINGO">#REF!</definedName>
    <definedName name="_EL_ORO">#REF!</definedName>
    <definedName name="_Fill" hidden="1">#REF!</definedName>
    <definedName name="_xlnm._FilterDatabase" localSheetId="9" hidden="1">'NOTAS EDO FIN 2021'!$A$7:$B$30</definedName>
    <definedName name="_HUEHUETOCA">#REF!</definedName>
    <definedName name="_HUEYPOXTLA">#REF!</definedName>
    <definedName name="_HUIXQUILUCAN">#REF!</definedName>
    <definedName name="_ISIDRO_FABELA">#REF!</definedName>
    <definedName name="_IXTAPALUCA">#REF!</definedName>
    <definedName name="_IXTAPAN_DE_LA_SAL">#REF!</definedName>
    <definedName name="_IXTAPAN_DEL_ORO">#REF!</definedName>
    <definedName name="_IXTLAHUACA">#REF!</definedName>
    <definedName name="_JALTENCO">#REF!</definedName>
    <definedName name="_JILOTEPEC">#REF!</definedName>
    <definedName name="_JILOTZINGO">#REF!</definedName>
    <definedName name="_JIQUIPILCO">#REF!</definedName>
    <definedName name="_JOCOTITLÁN">#REF!</definedName>
    <definedName name="_JOQUICINGO">#REF!</definedName>
    <definedName name="_JUCHITEPEC">#REF!</definedName>
    <definedName name="_Key1" hidden="1">[2]A!#REF!</definedName>
    <definedName name="_LA_PAZ">#REF!</definedName>
    <definedName name="_LERMA">#REF!</definedName>
    <definedName name="_LUVIANOS">#REF!</definedName>
    <definedName name="_MALINALCO">#REF!</definedName>
    <definedName name="_MELCHOR_OCAMPO">#REF!</definedName>
    <definedName name="_METEPEC">#REF!</definedName>
    <definedName name="_MEXICALTZINGO">#REF!</definedName>
    <definedName name="_MORELOS">#REF!</definedName>
    <definedName name="_NAUCALPAN_DE_JUÁREZ">#REF!</definedName>
    <definedName name="_NEXTLALPAN">#REF!</definedName>
    <definedName name="_NEZAHUALCÓYOTL">#REF!</definedName>
    <definedName name="_NICOLÁS_ROMERO">#REF!</definedName>
    <definedName name="_NOPALTEPEC">#REF!</definedName>
    <definedName name="_OCOYOACAC">#REF!</definedName>
    <definedName name="_OCUILAN">#REF!</definedName>
    <definedName name="_Order1" hidden="1">0</definedName>
    <definedName name="_Order2" hidden="1">255</definedName>
    <definedName name="_OTUMBA">#REF!</definedName>
    <definedName name="_OTZOLOAPAN">#REF!</definedName>
    <definedName name="_OTZOLOTEPEC">#REF!</definedName>
    <definedName name="_OZUMBA">#REF!</definedName>
    <definedName name="_PAPALOTLA">#REF!</definedName>
    <definedName name="_POLOTITLÁN">#REF!</definedName>
    <definedName name="_RAYÓN">#REF!</definedName>
    <definedName name="_SAN_ANTONIO_LA_ISLA">#REF!</definedName>
    <definedName name="_SAN_FELIPE_DEL_PROGRESO">#REF!</definedName>
    <definedName name="_SAN_JOSÉ_DEL_RINCÓN">#REF!</definedName>
    <definedName name="_SAN_MARTÍN_DE_LAS_PIRÁMIDES">#REF!</definedName>
    <definedName name="_SAN_MATEO_ATENCO">#REF!</definedName>
    <definedName name="_SAN_SIMÓN_DE_GUERRERO">#REF!</definedName>
    <definedName name="_SANTO_TOMÁS">#REF!</definedName>
    <definedName name="_SOYANIQUILPAN_DE_JUÁREZ">#REF!</definedName>
    <definedName name="_SULTEPEC">#REF!</definedName>
    <definedName name="_TECÁMAC">#REF!</definedName>
    <definedName name="_TEJUPILCO">#REF!</definedName>
    <definedName name="_TEMAMATLA">#REF!</definedName>
    <definedName name="_TEMASCALAPA">#REF!</definedName>
    <definedName name="_TEMASCALCINGO">#REF!</definedName>
    <definedName name="_TEMASCALTEPEC">#REF!</definedName>
    <definedName name="_TEMOAYA">#REF!</definedName>
    <definedName name="_TENANCINGO">#REF!</definedName>
    <definedName name="_TENANGO_DEL_AIRE">#REF!</definedName>
    <definedName name="_TENANGO_DEL_VALLE">#REF!</definedName>
    <definedName name="_TEOLOYUCAN">#REF!</definedName>
    <definedName name="_TEOTIHUACÁN">#REF!</definedName>
    <definedName name="_TEPETLAOXTOC">#REF!</definedName>
    <definedName name="_TEPETLIXPA">#REF!</definedName>
    <definedName name="_TEPOTZOTLÁN">#REF!</definedName>
    <definedName name="_TEQUIXQUIAC">#REF!</definedName>
    <definedName name="_TEXCALTITLÁN">#REF!</definedName>
    <definedName name="_TEXCALYACAC">#REF!</definedName>
    <definedName name="_TEXCOCO">#REF!</definedName>
    <definedName name="_TEZOYUCA">#REF!</definedName>
    <definedName name="_TIANGUISTENCO">#REF!</definedName>
    <definedName name="_TIMILPAN">#REF!</definedName>
    <definedName name="_TLALMANALCO">#REF!</definedName>
    <definedName name="_TLALNEPANTLA_DE_BAZ">#REF!</definedName>
    <definedName name="_TLATLAYA">#REF!</definedName>
    <definedName name="_TOLUCA">#REF!</definedName>
    <definedName name="_TONANITLA">#REF!</definedName>
    <definedName name="_TONATICO">#REF!</definedName>
    <definedName name="_TULTEPEC">#REF!</definedName>
    <definedName name="_TULTITLÁN">#REF!</definedName>
    <definedName name="_VALLE_DE_BRAVO">#REF!</definedName>
    <definedName name="_VALLE_DE_CHALCO_SOLIDARIDAD">#REF!</definedName>
    <definedName name="_VILLA_DE_ALLENDE">#REF!</definedName>
    <definedName name="_VILLA_DEL_CARBÓN">#REF!</definedName>
    <definedName name="_VILLA_GUERRERO">#REF!</definedName>
    <definedName name="_VILLA_VICTORIA">#REF!</definedName>
    <definedName name="_XALATLACO">#REF!</definedName>
    <definedName name="_XONACATLÁN">#REF!</definedName>
    <definedName name="_ZACAZONAPAN">#REF!</definedName>
    <definedName name="_ZACUALPAN">#REF!</definedName>
    <definedName name="_ZINACANTEPEC">#REF!</definedName>
    <definedName name="_ZUMPAHUACÁN">#REF!</definedName>
    <definedName name="_ZUMPANGO">#REF!</definedName>
    <definedName name="A">#REF!</definedName>
    <definedName name="A_impresión_IM">'[3]Crese-05'!$B$1:$N$14</definedName>
    <definedName name="aaaa">'[4]Crese-05'!$B$1:$N$14</definedName>
    <definedName name="Aguascalientes">[5]Listas!#REF!</definedName>
    <definedName name="AN">'[6]DCCOA-5A'!$B$1:$N$12</definedName>
    <definedName name="ANEXOS">'[3]Crese-05'!$B$1:$N$14</definedName>
    <definedName name="AÑO">[7]EAIP2012!#REF!</definedName>
    <definedName name="_xlnm.Print_Area" localSheetId="1">'EDO ACT COM 2021'!$A$1:$H$88</definedName>
    <definedName name="_xlnm.Print_Area" localSheetId="3">'EDO ANA ACT 2021'!$A$1:$H$59</definedName>
    <definedName name="_xlnm.Print_Area" localSheetId="4">'EDO ANA DEU Y OTR PAS 2021'!$A$1:$G$95</definedName>
    <definedName name="_xlnm.Print_Area" localSheetId="5">'EDO CAM S F 2021'!$A$1:$E$78</definedName>
    <definedName name="_xlnm.Print_Area" localSheetId="6">'EDO FLU EFE 2021'!$A$1:$D$100</definedName>
    <definedName name="_xlnm.Print_Area" localSheetId="2">'EDO VAR H P 2021'!$A$1:$G$55</definedName>
    <definedName name="_xlnm.Print_Area" localSheetId="7">'END NET 2021'!$A$1:$J$53</definedName>
    <definedName name="_xlnm.Print_Area" localSheetId="0">'EST SIT FIN COM 2021'!$A$1:$K$162</definedName>
    <definedName name="_xlnm.Print_Area" localSheetId="8">'INT DEUDA 2021'!$A$1:$I$73</definedName>
    <definedName name="_xlnm.Print_Area" localSheetId="9">'NOTAS EDO FIN 2021'!$A$1:$B$103</definedName>
    <definedName name="_xlnm.Print_Area">[8]REL93!#REF!</definedName>
    <definedName name="AUTORIZADO_MES">[7]EAIP2012!#REF!</definedName>
    <definedName name="b">[9]Tablas!#REF!</definedName>
    <definedName name="Baja_California">[5]Listas!#REF!</definedName>
    <definedName name="Baja_California_Sur">[5]Listas!#REF!</definedName>
    <definedName name="_xlnm.Database">#REF!</definedName>
    <definedName name="BERE">#REF!</definedName>
    <definedName name="CAEM">#REF!</definedName>
    <definedName name="Campeche">[5]Listas!#REF!</definedName>
    <definedName name="Chiapas">[5]Listas!#REF!</definedName>
    <definedName name="Chihuahua">[5]Listas!#REF!</definedName>
    <definedName name="cines">#REF!</definedName>
    <definedName name="Coahuila_de_Zaragoza">[5]Listas!#REF!</definedName>
    <definedName name="Colima">[5]Listas!#REF!</definedName>
    <definedName name="CUADRO" hidden="1">[10]POBLACION!$A$17:$A$146</definedName>
    <definedName name="cuadrosss">'[11]EDO POS FINAN'!#REF!</definedName>
    <definedName name="DDD">#REF!</definedName>
    <definedName name="depreciacion">#REF!</definedName>
    <definedName name="DEUDA_PUBLICA_DE_ENTIDADES_FEDERATIVAS_Y_MUNICIPIOS_POR_TIPO_DE_DEUDOR">#REF!</definedName>
    <definedName name="DFG">[12]Tablas!#REF!</definedName>
    <definedName name="DIA">[7]EAIP2012!#REF!</definedName>
    <definedName name="DIFERENCIAS">#N/A</definedName>
    <definedName name="Distrito">#REF!</definedName>
    <definedName name="Distrito_Federal">[5]Listas!#REF!</definedName>
    <definedName name="DSTRD">'[13]Crese-05'!$B$1:$N$14</definedName>
    <definedName name="Durango">[5]Listas!#REF!</definedName>
    <definedName name="e">#REF!</definedName>
    <definedName name="EDO_ACTIVCons1.1">[14]Tablas!#REF!</definedName>
    <definedName name="Endeudamiento" hidden="1">{"'Hoja1'!$C$7:$D$8","'Hoja1'!$C$7:$D$8"}</definedName>
    <definedName name="Entidad">[5]Listas!$A$2:$A$33</definedName>
    <definedName name="Entrante">INDIRECT(VLOOKUP(#REF!,#REF!,7,0))</definedName>
    <definedName name="ENTRANTE_Acambay_de_Ruiz_Castañeda">#REF!</definedName>
    <definedName name="ENTRANTE_Acolman">#REF!</definedName>
    <definedName name="ENTRANTE_Aculco">#REF!</definedName>
    <definedName name="ENTRANTE_Almoloya_de_Alquisiras">#REF!</definedName>
    <definedName name="ENTRANTE_Almoloya_de_Juárez">#REF!</definedName>
    <definedName name="ENTRANTE_Almoloya_del_Río">#REF!</definedName>
    <definedName name="ENTRANTE_Amanalco">#REF!</definedName>
    <definedName name="ENTRANTE_Amatepec">#REF!</definedName>
    <definedName name="ENTRANTE_Amecameca">#REF!</definedName>
    <definedName name="ENTRANTE_Apaxco">#REF!</definedName>
    <definedName name="ENTRANTE_Atenco">#REF!</definedName>
    <definedName name="ENTRANTE_Atizapán">#REF!</definedName>
    <definedName name="ENTRANTE_Atizapán_de_Zaragoza">#REF!</definedName>
    <definedName name="ENTRANTE_Atlacomulco">#REF!</definedName>
    <definedName name="ENTRANTE_Atlautla">#REF!</definedName>
    <definedName name="ENTRANTE_Axapusco">#REF!</definedName>
    <definedName name="ENTRANTE_Ayapango">#REF!</definedName>
    <definedName name="ENTRANTE_Calimaya">#REF!</definedName>
    <definedName name="ENTRANTE_Capulhuac">#REF!</definedName>
    <definedName name="ENTRANTE_Chalco">#REF!</definedName>
    <definedName name="ENTRANTE_Chapa_de_Mota">#REF!</definedName>
    <definedName name="ENTRANTE_Chapultepec">#REF!</definedName>
    <definedName name="ENTRANTE_Chiautla">#REF!</definedName>
    <definedName name="ENTRANTE_Chicoloapan">#REF!</definedName>
    <definedName name="ENTRANTE_Chiconcuac">#REF!</definedName>
    <definedName name="ENTRANTE_Chimalhuacán">#REF!</definedName>
    <definedName name="ENTRANTE_Coacalco_de_Berriozábal">#REF!</definedName>
    <definedName name="ENTRANTE_Coatepec_Harinas">#REF!</definedName>
    <definedName name="ENTRANTE_Cocotitlán">#REF!</definedName>
    <definedName name="ENTRANTE_Coyotepec">#REF!</definedName>
    <definedName name="ENTRANTE_Cuautitlán">#REF!</definedName>
    <definedName name="ENTRANTE_Cuautitlán_Izcalli">#REF!</definedName>
    <definedName name="ENTRANTE_Donato_Guerra">#REF!</definedName>
    <definedName name="ENTRANTE_Ecatepec_de_Morelos">#REF!</definedName>
    <definedName name="ENTRANTE_Ecatzingo">#REF!</definedName>
    <definedName name="ENTRANTE_El_Oro">#REF!</definedName>
    <definedName name="ENTRANTE_Huehuetoca">#REF!</definedName>
    <definedName name="ENTRANTE_Hueypoxtla">#REF!</definedName>
    <definedName name="ENTRANTE_Huixquilucan">#REF!</definedName>
    <definedName name="ENTRANTE_Isidro_Fabela">#REF!</definedName>
    <definedName name="ENTRANTE_Ixtapaluca">#REF!</definedName>
    <definedName name="ENTRANTE_Ixtapan_de_la_Sal">#REF!</definedName>
    <definedName name="ENTRANTE_Ixtapan_del_Oro">#REF!</definedName>
    <definedName name="ENTRANTE_Ixtlahuaca">#REF!</definedName>
    <definedName name="ENTRANTE_Jaltenco">#REF!</definedName>
    <definedName name="ENTRANTE_Jilotepec">#REF!</definedName>
    <definedName name="ENTRANTE_Jilotzingo">#REF!</definedName>
    <definedName name="ENTRANTE_Jiquipilco">#REF!</definedName>
    <definedName name="ENTRANTE_Jocotitlán">#REF!</definedName>
    <definedName name="ENTRANTE_Joquicingo">#REF!</definedName>
    <definedName name="ENTRANTE_Juchitepec">#REF!</definedName>
    <definedName name="ENTRANTE_La_Paz">#REF!</definedName>
    <definedName name="ENTRANTE_Lerma">#REF!</definedName>
    <definedName name="ENTRANTE_Luvianos">#REF!</definedName>
    <definedName name="ENTRANTE_Malinalco">#REF!</definedName>
    <definedName name="ENTRANTE_Melchor_Ocampo">#REF!</definedName>
    <definedName name="ENTRANTE_Metepec">#REF!</definedName>
    <definedName name="ENTRANTE_Mexicaltzingo">#REF!</definedName>
    <definedName name="ENTRANTE_Morelos">#REF!</definedName>
    <definedName name="ENTRANTE_Naucalpan_de_Juárez">#REF!</definedName>
    <definedName name="ENTRANTE_Nextlalpan">#REF!</definedName>
    <definedName name="ENTRANTE_Nezahualcóyotl">#REF!</definedName>
    <definedName name="ENTRANTE_Nicolás_Romero">#REF!</definedName>
    <definedName name="ENTRANTE_Nopaltepec">#REF!</definedName>
    <definedName name="ENTRANTE_Ocoyoacac">#REF!</definedName>
    <definedName name="ENTRANTE_Ocuilan">#REF!</definedName>
    <definedName name="ENTRANTE_Otumba">#REF!</definedName>
    <definedName name="ENTRANTE_Otzoloapan">#REF!</definedName>
    <definedName name="ENTRANTE_Otzolotepec">#REF!</definedName>
    <definedName name="ENTRANTE_Ozumba">#REF!</definedName>
    <definedName name="ENTRANTE_Papalotla">#REF!</definedName>
    <definedName name="ENTRANTE_Polotitlán">#REF!</definedName>
    <definedName name="ENTRANTE_Rayón">#REF!</definedName>
    <definedName name="ENTRANTE_San_Antonio_la_Isla">#REF!</definedName>
    <definedName name="ENTRANTE_San_Felipe_del_Progreso">#REF!</definedName>
    <definedName name="ENTRANTE_San_José_del_Rincón">#REF!</definedName>
    <definedName name="ENTRANTE_San_Martín_de_las_Pirámides">#REF!</definedName>
    <definedName name="ENTRANTE_San_Mateo_Atenco">#REF!</definedName>
    <definedName name="ENTRANTE_San_Simón_de_Guerrero">#REF!</definedName>
    <definedName name="ENTRANTE_Santo_Tomás">#REF!</definedName>
    <definedName name="ENTRANTE_Soyaniquilpan_de_Juárez">#REF!</definedName>
    <definedName name="ENTRANTE_Sultepec">#REF!</definedName>
    <definedName name="ENTRANTE_Tecámac">#REF!</definedName>
    <definedName name="ENTRANTE_Tejupilco">#REF!</definedName>
    <definedName name="ENTRANTE_Temamatla">#REF!</definedName>
    <definedName name="ENTRANTE_Temascalapa">#REF!</definedName>
    <definedName name="ENTRANTE_Temascalcingo">#REF!</definedName>
    <definedName name="ENTRANTE_Temascaltepec">#REF!</definedName>
    <definedName name="ENTRANTE_Temoaya">#REF!</definedName>
    <definedName name="ENTRANTE_Tenancingo">#REF!</definedName>
    <definedName name="ENTRANTE_Tenango_del_Aire">#REF!</definedName>
    <definedName name="ENTRANTE_Tenango_del_Valle">#REF!</definedName>
    <definedName name="ENTRANTE_Teoloyucán">#REF!</definedName>
    <definedName name="ENTRANTE_Teotihuacán">#REF!</definedName>
    <definedName name="ENTRANTE_Tepetlaoxtoc">#REF!</definedName>
    <definedName name="ENTRANTE_Tepetlixpa">#REF!</definedName>
    <definedName name="ENTRANTE_Tepotzotlán">#REF!</definedName>
    <definedName name="ENTRANTE_Tequixquiac">#REF!</definedName>
    <definedName name="ENTRANTE_Texcaltitlán">#REF!</definedName>
    <definedName name="ENTRANTE_Texcalyacac">#REF!</definedName>
    <definedName name="ENTRANTE_Texcoco">#REF!</definedName>
    <definedName name="ENTRANTE_Tezoyuca">#REF!</definedName>
    <definedName name="ENTRANTE_Tianguistenco">#REF!</definedName>
    <definedName name="ENTRANTE_Timilpan">#REF!</definedName>
    <definedName name="ENTRANTE_Tlalmanalco">#REF!</definedName>
    <definedName name="ENTRANTE_Tlalnepantla_de_Baz">#REF!</definedName>
    <definedName name="ENTRANTE_Tlatlaya">#REF!</definedName>
    <definedName name="ENTRANTE_Toluca">#REF!</definedName>
    <definedName name="ENTRANTE_Tonanitla">#REF!</definedName>
    <definedName name="ENTRANTE_Tonatico">#REF!</definedName>
    <definedName name="ENTRANTE_Tultepec">#REF!</definedName>
    <definedName name="ENTRANTE_Tultitlán">#REF!</definedName>
    <definedName name="ENTRANTE_Valle_de_Bravo">#REF!</definedName>
    <definedName name="ENTRANTE_Valle_de_Chalco_Solidaridad">#REF!</definedName>
    <definedName name="ENTRANTE_Villa_de_Allende">#REF!</definedName>
    <definedName name="ENTRANTE_Villa_del_Carbón">#REF!</definedName>
    <definedName name="ENTRANTE_Villa_Guerrero">#REF!</definedName>
    <definedName name="ENTRANTE_Villa_Victoria">#REF!</definedName>
    <definedName name="ENTRANTE_Xalatlaco">#REF!</definedName>
    <definedName name="ENTRANTE_Xonacatlán">#REF!</definedName>
    <definedName name="ENTRANTE_Zacazonapan">#REF!</definedName>
    <definedName name="ENTRANTE_Zacualpan">#REF!</definedName>
    <definedName name="ENTRANTE_Zinacantepec">#REF!</definedName>
    <definedName name="ENTRANTE_Zumpahuacán">#REF!</definedName>
    <definedName name="ENTRANTE_Zumpango">#REF!</definedName>
    <definedName name="ESTADO">[14]Tablas!#REF!</definedName>
    <definedName name="eter">#REF!</definedName>
    <definedName name="EVHP">[12]Tablas!#REF!</definedName>
    <definedName name="EWW">[12]Tablas!#REF!</definedName>
    <definedName name="fasdfas">#REF!</definedName>
    <definedName name="fdgfg">#REF!</definedName>
    <definedName name="FEC_GRAL">[7]EAIP2012!#REF!</definedName>
    <definedName name="FF">[12]Tablas!#REF!</definedName>
    <definedName name="FFFFFFFFFFFF">'[15]EDO POS FINAN'!#REF!</definedName>
    <definedName name="fgd">'[13]Crese-05'!$B$1:$N$14</definedName>
    <definedName name="fofof">#REF!</definedName>
    <definedName name="FOFOF1">#REF!</definedName>
    <definedName name="FOR">#REF!</definedName>
    <definedName name="FotoEdo._Mexico">OFFSET([16]BASE!$J$1,MATCH([16]ESTADOS!$U$19,[16]BASE!$A$2:$A$4,0),0,1,1)</definedName>
    <definedName name="FotoHidalgo">OFFSET([16]BASE!$I$1,MATCH([16]ESTADOS!$U$26,[16]BASE!$A$2:$A$4,0),0,1,1)</definedName>
    <definedName name="Fotopuebla">OFFSET([16]BASE!$B$1,MATCH([16]ESTADOS!$U$18,[16]BASE!$A$2:$A$4,0),0,1,1)</definedName>
    <definedName name="FotoVeracruz">OFFSET([16]BASE!$C$1,MATCH([16]ESTADOS!$U$23,[16]BASE!$A$2:$A$4,0),0,1,1)</definedName>
    <definedName name="FRDF">#REF!</definedName>
    <definedName name="gfhfd">#REF!</definedName>
    <definedName name="GH">[12]Tablas!#REF!</definedName>
    <definedName name="grupos_1">[17]FERNANDO!$A$10:$E$771</definedName>
    <definedName name="grupos_e">[17]FERNANDO!$A$10:$E$771</definedName>
    <definedName name="Guanajuato">[5]Listas!#REF!</definedName>
    <definedName name="Guerrero">[5]Listas!#REF!</definedName>
    <definedName name="GYG">'[13]Crese-05'!$B$1:$N$14</definedName>
    <definedName name="h">'[18]EDO POS FINAN'!$B$2:$S$43</definedName>
    <definedName name="HHH">[12]Tablas!#REF!</definedName>
    <definedName name="Hidalgo">[5]Listas!#REF!</definedName>
    <definedName name="hola">'[19]EDO POS FINAN'!#REF!</definedName>
    <definedName name="HTML_CodePage" hidden="1">1252</definedName>
    <definedName name="HTML_Control" hidden="1">{"'Hoja1'!$C$7:$D$8","'Hoja1'!$C$7:$D$8"}</definedName>
    <definedName name="HTML_Description" hidden="1">""</definedName>
    <definedName name="HTML_Email" hidden="1">"diaz0705@mexico.com"</definedName>
    <definedName name="HTML_Header" hidden="1">"busquedas"</definedName>
    <definedName name="HTML_LastUpdate" hidden="1">"22/11/99"</definedName>
    <definedName name="HTML_LineAfter" hidden="1">TRUE</definedName>
    <definedName name="HTML_LineBefore" hidden="1">TRUE</definedName>
    <definedName name="HTML_Name" hidden="1">"add"</definedName>
    <definedName name="HTML_OBDlg2" hidden="1">TRUE</definedName>
    <definedName name="HTML_OBDlg4" hidden="1">TRUE</definedName>
    <definedName name="HTML_OS" hidden="1">0</definedName>
    <definedName name="HTML_PathFile" hidden="1">"c:\archivar\tesis\varios"</definedName>
    <definedName name="HTML_Title" hidden="1">"tonto"</definedName>
    <definedName name="I_EGRESOS">#REF!</definedName>
    <definedName name="indice" hidden="1">#REF!</definedName>
    <definedName name="ingre">[20]EG13!#REF!</definedName>
    <definedName name="ISRA">[14]Tablas!#REF!</definedName>
    <definedName name="j">[9]Tablas!#REF!</definedName>
    <definedName name="Jalisco">[5]Listas!#REF!</definedName>
    <definedName name="JKLJ">#REF!</definedName>
    <definedName name="KHJHGÑH">#REF!</definedName>
    <definedName name="KJK">#REF!</definedName>
    <definedName name="KJL">#REF!</definedName>
    <definedName name="KO">[14]Tablas!#REF!</definedName>
    <definedName name="L">#REF!</definedName>
    <definedName name="LLL">'[6]DCCOA-5A'!$B$1:$N$12</definedName>
    <definedName name="lol">#REF!</definedName>
    <definedName name="LOOLLLL">[21]Tablas!#REF!</definedName>
    <definedName name="LOP">[21]Tablas!#REF!</definedName>
    <definedName name="M">[12]Tablas!#REF!</definedName>
    <definedName name="mairopxs">[12]Tablas!#REF!</definedName>
    <definedName name="Mapa">INDIRECT([22]mapa!$S$3)</definedName>
    <definedName name="MES">[7]EAIP2012!#REF!</definedName>
    <definedName name="Michoacán_de_Ocampo">#REF!</definedName>
    <definedName name="MODIFICACIONES">#REF!</definedName>
    <definedName name="Morelos">[5]Listas!#REF!</definedName>
    <definedName name="MPIO">[7]EAIP2012!#REF!</definedName>
    <definedName name="Nayarit">[5]Listas!#REF!</definedName>
    <definedName name="NM">[12]Tablas!#REF!</definedName>
    <definedName name="NO_MPIO">[7]EAIP2012!#REF!</definedName>
    <definedName name="nuevaley">#REF!</definedName>
    <definedName name="Nuevo_León">[5]Listas!#REF!</definedName>
    <definedName name="ñ">#REF!</definedName>
    <definedName name="O">[9]Tablas!#REF!</definedName>
    <definedName name="Oaxaca">[5]Listas!#REF!</definedName>
    <definedName name="OBSE">#REF!</definedName>
    <definedName name="OBSERV">#REF!</definedName>
    <definedName name="OBSERVACION">#REF!</definedName>
    <definedName name="ojuguytf">#REF!</definedName>
    <definedName name="ok" hidden="1">[2]A!#REF!</definedName>
    <definedName name="otro" hidden="1">{"'Hoja1'!$C$7:$D$8","'Hoja1'!$C$7:$D$8"}</definedName>
    <definedName name="OUH">#REF!</definedName>
    <definedName name="ParPol">INDIRECT((VLOOKUP(#REF!,#REF!,6,FALSE)))</definedName>
    <definedName name="pp">[14]Tablas!#REF!</definedName>
    <definedName name="Ppto_Depcias">#REF!</definedName>
    <definedName name="Print_Area">[8]REL93!#REF!</definedName>
    <definedName name="PROP">[12]Tablas!#REF!</definedName>
    <definedName name="Puebla">[5]Listas!#REF!</definedName>
    <definedName name="q">#REF!</definedName>
    <definedName name="Querétaro">[5]Listas!#REF!</definedName>
    <definedName name="Quintana_Roo">[5]Listas!#REF!</definedName>
    <definedName name="RECAUDACIÓN_PUENTES_ESTATALES_Y_CARRETERAS_CONCESIONADAS">[23]CONCENTRADO!$K$23:$S$45</definedName>
    <definedName name="RECOM">#REF!</definedName>
    <definedName name="RECOMENDA">#REF!</definedName>
    <definedName name="res">'[24]EDO POS FINAN'!$B$2:$S$45</definedName>
    <definedName name="rrrrrrrr">#REF!</definedName>
    <definedName name="RYTY">#REF!</definedName>
    <definedName name="SALIENTE">INDIRECT(VLOOKUP(#REF!,#REF!,4,0))</definedName>
    <definedName name="SALIENTE_Acambay_de_Ruiz_Castañeda">#REF!</definedName>
    <definedName name="SALIENTE_Acolman">#REF!</definedName>
    <definedName name="SALIENTE_Aculco">#REF!</definedName>
    <definedName name="SALIENTE_Almoloya_de_Alquisiras">#REF!</definedName>
    <definedName name="SALIENTE_Almoloya_de_Juárez">#REF!</definedName>
    <definedName name="SALIENTE_Almoloya_del_Río">#REF!</definedName>
    <definedName name="SALIENTE_Amanalco">#REF!</definedName>
    <definedName name="SALIENTE_Amatepec">#REF!</definedName>
    <definedName name="SALIENTE_Amecameca">#REF!</definedName>
    <definedName name="SALIENTE_Apaxco">#REF!</definedName>
    <definedName name="SALIENTE_Atenco">#REF!</definedName>
    <definedName name="SALIENTE_Atizapán">#REF!</definedName>
    <definedName name="SALIENTE_Atizapán_de_Zaragoza">#REF!</definedName>
    <definedName name="SALIENTE_Atlacomulco">#REF!</definedName>
    <definedName name="SALIENTE_Atlautla">#REF!</definedName>
    <definedName name="SALIENTE_Axapusco">#REF!</definedName>
    <definedName name="SALIENTE_Ayapango">#REF!</definedName>
    <definedName name="SALIENTE_Calimaya">#REF!</definedName>
    <definedName name="SALIENTE_Capulhuac">#REF!</definedName>
    <definedName name="SALIENTE_Chalco">#REF!</definedName>
    <definedName name="SALIENTE_Chapa_de_Mota">#REF!</definedName>
    <definedName name="SALIENTE_Chapultepec">#REF!</definedName>
    <definedName name="SALIENTE_Chiautla">#REF!</definedName>
    <definedName name="SALIENTE_Chicoloapan">#REF!</definedName>
    <definedName name="SALIENTE_Chiconcuac">#REF!</definedName>
    <definedName name="SALIENTE_Chimalhuacán">#REF!</definedName>
    <definedName name="SALIENTE_Coacalco_de_Berriozábal">#REF!</definedName>
    <definedName name="SALIENTE_Coatepec_Harinas">#REF!</definedName>
    <definedName name="SALIENTE_Cocotitlán">#REF!</definedName>
    <definedName name="SALIENTE_Coyotepec">#REF!</definedName>
    <definedName name="SALIENTE_Cuautitlán">#REF!</definedName>
    <definedName name="SALIENTE_Cuautitlán_Izcalli">#REF!</definedName>
    <definedName name="SALIENTE_Donato_Guerra">#REF!</definedName>
    <definedName name="SALIENTE_Ecatepec_de_Morelos">#REF!</definedName>
    <definedName name="SALIENTE_Ecatzingo">#REF!</definedName>
    <definedName name="SALIENTE_El_Oro">#REF!</definedName>
    <definedName name="SALIENTE_Huehuetoca">#REF!</definedName>
    <definedName name="SALIENTE_Hueypoxtla">#REF!</definedName>
    <definedName name="SALIENTE_Huixquilucan">#REF!</definedName>
    <definedName name="SALIENTE_Isidro_Fabela">#REF!</definedName>
    <definedName name="SALIENTE_Ixtapaluca">#REF!</definedName>
    <definedName name="SALIENTE_Ixtapan_de_la_Sal">#REF!</definedName>
    <definedName name="SALIENTE_Ixtapan_del_Oro">#REF!</definedName>
    <definedName name="SALIENTE_Ixtlahuaca">#REF!</definedName>
    <definedName name="SALIENTE_Jaltenco">#REF!</definedName>
    <definedName name="SALIENTE_Jilotepec">#REF!</definedName>
    <definedName name="SALIENTE_Jilotzingo">#REF!</definedName>
    <definedName name="SALIENTE_Jiquipilco">#REF!</definedName>
    <definedName name="SALIENTE_Jocotitlán">#REF!</definedName>
    <definedName name="SALIENTE_Joquicingo">#REF!</definedName>
    <definedName name="SALIENTE_Juchitepec">#REF!</definedName>
    <definedName name="SALIENTE_La_Paz">#REF!</definedName>
    <definedName name="SALIENTE_Lerma">#REF!</definedName>
    <definedName name="SALIENTE_Luvianos">#REF!</definedName>
    <definedName name="SALIENTE_Malinalco">#REF!</definedName>
    <definedName name="SALIENTE_Melchor_Ocampo">#REF!</definedName>
    <definedName name="SALIENTE_Metepec">#REF!</definedName>
    <definedName name="SALIENTE_Mexicaltzingo">#REF!</definedName>
    <definedName name="SALIENTE_Morelos">#REF!</definedName>
    <definedName name="SALIENTE_Naucalpan_de_Juárez">#REF!</definedName>
    <definedName name="SALIENTE_Nextlalpan">#REF!</definedName>
    <definedName name="SALIENTE_Nezahualcóyotl">#REF!</definedName>
    <definedName name="SALIENTE_Nicolás_Romero">#REF!</definedName>
    <definedName name="SALIENTE_Nopaltepec">#REF!</definedName>
    <definedName name="SALIENTE_Ocoyoacac">#REF!</definedName>
    <definedName name="SALIENTE_Ocuilan">#REF!</definedName>
    <definedName name="SALIENTE_Otumba">#REF!</definedName>
    <definedName name="SALIENTE_Otzoloapan">#REF!</definedName>
    <definedName name="SALIENTE_Otzolotepec">#REF!</definedName>
    <definedName name="SALIENTE_Ozumba">#REF!</definedName>
    <definedName name="SALIENTE_Papalotla">#REF!</definedName>
    <definedName name="SALIENTE_Polotitlán">#REF!</definedName>
    <definedName name="SALIENTE_Rayón">#REF!</definedName>
    <definedName name="SALIENTE_San_Antonio_la_Isla">#REF!</definedName>
    <definedName name="SALIENTE_San_Felipe_del_Progreso">#REF!</definedName>
    <definedName name="SALIENTE_San_José_del_Rincón">#REF!</definedName>
    <definedName name="SALIENTE_San_Martín_de_las_Pirámides">#REF!</definedName>
    <definedName name="SALIENTE_San_Mateo_Atenco">#REF!</definedName>
    <definedName name="SALIENTE_San_Simón_de_Guerrero">#REF!</definedName>
    <definedName name="SALIENTE_Santo_Tomás">#REF!</definedName>
    <definedName name="SALIENTE_Soyaniquilpan_de_Juárez">#REF!</definedName>
    <definedName name="SALIENTE_Sultepec">#REF!</definedName>
    <definedName name="SALIENTE_Tecámac">#REF!</definedName>
    <definedName name="SALIENTE_Tejupilco">#REF!</definedName>
    <definedName name="SALIENTE_Temamatla">#REF!</definedName>
    <definedName name="SALIENTE_Temascalapa">#REF!</definedName>
    <definedName name="SALIENTE_Temascalcingo">#REF!</definedName>
    <definedName name="SALIENTE_Temascaltepec">#REF!</definedName>
    <definedName name="SALIENTE_Temoaya">#REF!</definedName>
    <definedName name="SALIENTE_Tenancingo">#REF!</definedName>
    <definedName name="SALIENTE_Tenango_del_Aire">#REF!</definedName>
    <definedName name="SALIENTE_Tenango_del_Valle">#REF!</definedName>
    <definedName name="SALIENTE_Teoloyucán">#REF!</definedName>
    <definedName name="SALIENTE_Teotihuacán">#REF!</definedName>
    <definedName name="SALIENTE_Tepetlaoxtoc">#REF!</definedName>
    <definedName name="SALIENTE_Tepetlixpa">#REF!</definedName>
    <definedName name="SALIENTE_Tepotzotlán">#REF!</definedName>
    <definedName name="SALIENTE_Tequixquiac">#REF!</definedName>
    <definedName name="SALIENTE_Texcaltitlán">#REF!</definedName>
    <definedName name="SALIENTE_Texcalyacac">#REF!</definedName>
    <definedName name="SALIENTE_Texcoco">#REF!</definedName>
    <definedName name="SALIENTE_Tezoyuca">#REF!</definedName>
    <definedName name="SALIENTE_Tianguistenco">#REF!</definedName>
    <definedName name="SALIENTE_Timilpan">#REF!</definedName>
    <definedName name="SALIENTE_Tlalmanalco">#REF!</definedName>
    <definedName name="SALIENTE_Tlalnepantla_de_Baz">#REF!</definedName>
    <definedName name="SALIENTE_Tlatlaya">#REF!</definedName>
    <definedName name="SALIENTE_Toluca">#REF!</definedName>
    <definedName name="SALIENTE_Tonanitla">#REF!</definedName>
    <definedName name="SALIENTE_Tonatico">#REF!</definedName>
    <definedName name="SALIENTE_Tultepec">#REF!</definedName>
    <definedName name="SALIENTE_Tultitlán">#REF!</definedName>
    <definedName name="SALIENTE_Valle_de_Bravo">#REF!</definedName>
    <definedName name="SALIENTE_Valle_de_Chalco_Solidaridad">#REF!</definedName>
    <definedName name="SALIENTE_Villa_de_Allende">#REF!</definedName>
    <definedName name="SALIENTE_Villa_del_Carbón">#REF!</definedName>
    <definedName name="SALIENTE_Villa_Guerrero">#REF!</definedName>
    <definedName name="SALIENTE_Villa_Victoria">#REF!</definedName>
    <definedName name="SALIENTE_Xalatlaco">#REF!</definedName>
    <definedName name="SALIENTE_Xonacatlán">#REF!</definedName>
    <definedName name="SALIENTE_Zacazonapan">#REF!</definedName>
    <definedName name="SALIENTE_Zacualpan">#REF!</definedName>
    <definedName name="SALIENTE_Zinacantepec">#REF!</definedName>
    <definedName name="SALIENTE_Zumpahuacán">#REF!</definedName>
    <definedName name="SALIENTE_Zumpango">#REF!</definedName>
    <definedName name="San_Luis_Potosí">[5]Listas!#REF!</definedName>
    <definedName name="Seleccionado">[25]datos!$AF$3</definedName>
    <definedName name="Sinaloa">[5]Listas!#REF!</definedName>
    <definedName name="Sonora">[5]Listas!#REF!</definedName>
    <definedName name="SUB">#REF!</definedName>
    <definedName name="SUBA">[12]Tablas!#REF!</definedName>
    <definedName name="suba2">[14]Tablas!#REF!</definedName>
    <definedName name="Tabasco">[5]Listas!#REF!</definedName>
    <definedName name="Tamaulipas">[5]Listas!#REF!</definedName>
    <definedName name="thalia">'[24]EDO POS FINAN'!$B$2:$S$45</definedName>
    <definedName name="Títulos_a_imprimir_IM">'[26]EDO POS FINAN'!#REF!</definedName>
    <definedName name="Tlaxcala">[5]Listas!#REF!</definedName>
    <definedName name="todos">#REF!</definedName>
    <definedName name="tonod" hidden="1">{"'Hoja1'!$C$7:$D$8","'Hoja1'!$C$7:$D$8"}</definedName>
    <definedName name="toño">#REF!</definedName>
    <definedName name="topo">INDIRECT((VLOOKUP(#REF!,[27]topo!$B$2:$E$126,4,0)))</definedName>
    <definedName name="Transf.">#REF!</definedName>
    <definedName name="tras">[5]Listas!#REF!</definedName>
    <definedName name="traspasos">#REF!</definedName>
    <definedName name="TRY">[12]Tablas!#REF!</definedName>
    <definedName name="tu">#REF!</definedName>
    <definedName name="TYYY">#REF!</definedName>
    <definedName name="u">[9]Tablas!#REF!</definedName>
    <definedName name="USMO">#REF!</definedName>
    <definedName name="VARIABLES">#N/A</definedName>
    <definedName name="Veracruz">[5]Listas!#REF!</definedName>
    <definedName name="w">#REF!</definedName>
    <definedName name="ws">#REF!</definedName>
    <definedName name="x">#REF!</definedName>
    <definedName name="xxx">'[24]EDO POS FINAN'!$B$2:$S$45</definedName>
    <definedName name="y">'[28]EDO POS FINAN'!$B$2:$S$45</definedName>
    <definedName name="ya" hidden="1">{"'Hoja1'!$C$7:$D$8","'Hoja1'!$C$7:$D$8"}</definedName>
    <definedName name="yo" hidden="1">{"'Hoja1'!$C$7:$D$8","'Hoja1'!$C$7:$D$8"}</definedName>
    <definedName name="Yucatán">[5]Listas!#REF!</definedName>
    <definedName name="yuyu">#REF!</definedName>
    <definedName name="Z_05A24B3F_0046_4A93_964B_C8E884CA78A3_.wvu.FilterData" localSheetId="9" hidden="1">'NOTAS EDO FIN 2021'!$A$7:$B$30</definedName>
    <definedName name="Z_05A24B3F_0046_4A93_964B_C8E884CA78A3_.wvu.PrintArea" localSheetId="1" hidden="1">'EDO ACT COM 2021'!$B$2:$H$85</definedName>
    <definedName name="Z_05A24B3F_0046_4A93_964B_C8E884CA78A3_.wvu.PrintArea" localSheetId="3" hidden="1">'EDO ANA ACT 2021'!$A$1:$H$59</definedName>
    <definedName name="Z_05A24B3F_0046_4A93_964B_C8E884CA78A3_.wvu.PrintArea" localSheetId="5" hidden="1">'EDO CAM S F 2021'!$B$2:$E$73</definedName>
    <definedName name="Z_05A24B3F_0046_4A93_964B_C8E884CA78A3_.wvu.PrintArea" localSheetId="2" hidden="1">'EDO VAR H P 2021'!$B$2:$G$51</definedName>
    <definedName name="Z_05A24B3F_0046_4A93_964B_C8E884CA78A3_.wvu.PrintArea" localSheetId="7" hidden="1">'END NET 2021'!$A$1:$I$52</definedName>
    <definedName name="Z_05A24B3F_0046_4A93_964B_C8E884CA78A3_.wvu.PrintArea" localSheetId="0" hidden="1">'EST SIT FIN COM 2021'!$B$2:$K$154</definedName>
    <definedName name="Z_05A24B3F_0046_4A93_964B_C8E884CA78A3_.wvu.PrintArea" localSheetId="8" hidden="1">'INT DEUDA 2021'!$A$1:$H$70</definedName>
    <definedName name="Z_05A24B3F_0046_4A93_964B_C8E884CA78A3_.wvu.Rows" localSheetId="1" hidden="1">'EDO ACT COM 2021'!$89:$89</definedName>
    <definedName name="Z_05A24B3F_0046_4A93_964B_C8E884CA78A3_.wvu.Rows" localSheetId="0" hidden="1">'EST SIT FIN COM 2021'!$9:$57</definedName>
    <definedName name="Z_AB7C7113_F865_4779_9FA4_3A0AD2C9E93A_.wvu.FilterData" localSheetId="9" hidden="1">'NOTAS EDO FIN 2021'!$A$7:$B$30</definedName>
    <definedName name="Z_AB7C7113_F865_4779_9FA4_3A0AD2C9E93A_.wvu.PrintArea" localSheetId="1" hidden="1">'EDO ACT COM 2021'!$B$2:$H$85</definedName>
    <definedName name="Z_AB7C7113_F865_4779_9FA4_3A0AD2C9E93A_.wvu.PrintArea" localSheetId="3" hidden="1">'EDO ANA ACT 2021'!$A$1:$H$59</definedName>
    <definedName name="Z_AB7C7113_F865_4779_9FA4_3A0AD2C9E93A_.wvu.PrintArea" localSheetId="5" hidden="1">'EDO CAM S F 2021'!$B$2:$E$73</definedName>
    <definedName name="Z_AB7C7113_F865_4779_9FA4_3A0AD2C9E93A_.wvu.PrintArea" localSheetId="2" hidden="1">'EDO VAR H P 2021'!$B$2:$G$51</definedName>
    <definedName name="Z_AB7C7113_F865_4779_9FA4_3A0AD2C9E93A_.wvu.PrintArea" localSheetId="7" hidden="1">'END NET 2021'!$A$1:$I$52</definedName>
    <definedName name="Z_AB7C7113_F865_4779_9FA4_3A0AD2C9E93A_.wvu.PrintArea" localSheetId="0" hidden="1">'EST SIT FIN COM 2021'!$B$2:$K$154</definedName>
    <definedName name="Z_AB7C7113_F865_4779_9FA4_3A0AD2C9E93A_.wvu.PrintArea" localSheetId="8" hidden="1">'INT DEUDA 2021'!$A$1:$H$70</definedName>
    <definedName name="Z_AB7C7113_F865_4779_9FA4_3A0AD2C9E93A_.wvu.Rows" localSheetId="1" hidden="1">'EDO ACT COM 2021'!$89:$89</definedName>
    <definedName name="Z_AB7C7113_F865_4779_9FA4_3A0AD2C9E93A_.wvu.Rows" localSheetId="0" hidden="1">'EST SIT FIN COM 2021'!$9:$57</definedName>
    <definedName name="Zacatecas">[5]Listas!#REF!</definedName>
    <definedName name="ZINA">#REF!</definedName>
    <definedName name="zz">'[29]EDO POS FINAN'!$B$2:$S$43</definedName>
  </definedNames>
  <calcPr calcId="162913"/>
  <customWorkbookViews>
    <customWorkbookView name="ESTHER RAMIREZ DOMINGUEZ - Vista personalizada" guid="{05A24B3F-0046-4A93-964B-C8E884CA78A3}" mergeInterval="0" personalView="1" maximized="1" xWindow="-8" yWindow="-8" windowWidth="1936" windowHeight="1056" tabRatio="863" activeSheetId="29"/>
    <customWorkbookView name="JAIRO CARBAJAL RODRIGUEZ - Vista personalizada" guid="{AB7C7113-F865-4779-9FA4-3A0AD2C9E93A}" mergeInterval="0" personalView="1" maximized="1" xWindow="-8" yWindow="-8" windowWidth="1936" windowHeight="1056" tabRatio="863" activeSheetId="1"/>
  </customWorkbookViews>
</workbook>
</file>

<file path=xl/calcChain.xml><?xml version="1.0" encoding="utf-8"?>
<calcChain xmlns="http://schemas.openxmlformats.org/spreadsheetml/2006/main">
  <c r="J9" i="8" l="1"/>
  <c r="G18" i="3" l="1"/>
  <c r="G16" i="3"/>
  <c r="G17" i="3"/>
  <c r="J10" i="8" l="1"/>
  <c r="E57" i="7" l="1"/>
  <c r="D57" i="7"/>
  <c r="E52" i="7"/>
  <c r="D52" i="7"/>
  <c r="E43" i="7"/>
  <c r="D43" i="7"/>
  <c r="E33" i="7"/>
  <c r="D33" i="7"/>
  <c r="E21" i="7"/>
  <c r="D21" i="7"/>
  <c r="E12" i="7"/>
  <c r="D12" i="7"/>
  <c r="F22" i="4"/>
  <c r="F26" i="4" s="1"/>
  <c r="E15" i="4"/>
  <c r="E26" i="4" s="1"/>
  <c r="D15" i="4"/>
  <c r="D26" i="4" s="1"/>
  <c r="C10" i="4"/>
  <c r="C26" i="4" s="1"/>
  <c r="D71" i="3"/>
  <c r="F73" i="3"/>
  <c r="G72" i="3"/>
  <c r="G73" i="3"/>
  <c r="F23" i="3"/>
  <c r="F21" i="3" s="1"/>
  <c r="F22" i="3"/>
  <c r="E11" i="3"/>
  <c r="E21" i="3"/>
  <c r="F12" i="3"/>
  <c r="G13" i="3"/>
  <c r="G12" i="3"/>
  <c r="J119" i="2"/>
  <c r="E64" i="7" l="1"/>
  <c r="D64" i="7"/>
  <c r="E68" i="7"/>
  <c r="D68" i="7"/>
  <c r="G42" i="4"/>
  <c r="G41" i="4"/>
  <c r="F40" i="4"/>
  <c r="G40" i="4" s="1"/>
  <c r="G38" i="4"/>
  <c r="G37" i="4"/>
  <c r="G36" i="4"/>
  <c r="G35" i="4"/>
  <c r="G34" i="4"/>
  <c r="E33" i="4"/>
  <c r="D33" i="4"/>
  <c r="G31" i="4"/>
  <c r="G30" i="4"/>
  <c r="G29" i="4"/>
  <c r="C28" i="4"/>
  <c r="G28" i="4" s="1"/>
  <c r="G24" i="4"/>
  <c r="G23" i="4"/>
  <c r="G22" i="4"/>
  <c r="G20" i="4"/>
  <c r="G19" i="4"/>
  <c r="G18" i="4"/>
  <c r="G17" i="4"/>
  <c r="G16" i="4"/>
  <c r="E44" i="4"/>
  <c r="G15" i="4"/>
  <c r="G13" i="4"/>
  <c r="G12" i="4"/>
  <c r="G11" i="4"/>
  <c r="F72" i="3"/>
  <c r="F71" i="3" s="1"/>
  <c r="E71" i="3"/>
  <c r="G69" i="3"/>
  <c r="F69" i="3"/>
  <c r="G68" i="3"/>
  <c r="F68" i="3"/>
  <c r="G67" i="3"/>
  <c r="F67" i="3"/>
  <c r="G66" i="3"/>
  <c r="F66" i="3"/>
  <c r="G65" i="3"/>
  <c r="F65" i="3"/>
  <c r="G64" i="3"/>
  <c r="F64" i="3"/>
  <c r="E63" i="3"/>
  <c r="D63" i="3"/>
  <c r="G61" i="3"/>
  <c r="F61" i="3"/>
  <c r="G60" i="3"/>
  <c r="F60" i="3"/>
  <c r="G59" i="3"/>
  <c r="F59" i="3"/>
  <c r="G58" i="3"/>
  <c r="F58" i="3"/>
  <c r="G57" i="3"/>
  <c r="F57" i="3"/>
  <c r="G56" i="3"/>
  <c r="F56" i="3"/>
  <c r="E55" i="3"/>
  <c r="D55" i="3"/>
  <c r="G53" i="3"/>
  <c r="F53" i="3"/>
  <c r="G52" i="3"/>
  <c r="F52" i="3"/>
  <c r="G51" i="3"/>
  <c r="F51" i="3"/>
  <c r="E50" i="3"/>
  <c r="D50" i="3"/>
  <c r="G48" i="3"/>
  <c r="F48" i="3"/>
  <c r="G47" i="3"/>
  <c r="F47" i="3"/>
  <c r="G46" i="3"/>
  <c r="F46" i="3"/>
  <c r="G45" i="3"/>
  <c r="F45" i="3"/>
  <c r="G44" i="3"/>
  <c r="F44" i="3"/>
  <c r="G43" i="3"/>
  <c r="F43" i="3"/>
  <c r="G42" i="3"/>
  <c r="F42" i="3"/>
  <c r="G41" i="3"/>
  <c r="F41" i="3"/>
  <c r="G40" i="3"/>
  <c r="F40" i="3"/>
  <c r="F39" i="3" s="1"/>
  <c r="E39" i="3"/>
  <c r="D39" i="3"/>
  <c r="G38" i="3"/>
  <c r="F38" i="3"/>
  <c r="G37" i="3"/>
  <c r="F37" i="3"/>
  <c r="G36" i="3"/>
  <c r="F36" i="3"/>
  <c r="E35" i="3"/>
  <c r="D35" i="3"/>
  <c r="G30" i="3"/>
  <c r="F30" i="3"/>
  <c r="G29" i="3"/>
  <c r="F29" i="3"/>
  <c r="G28" i="3"/>
  <c r="F28" i="3"/>
  <c r="G27" i="3"/>
  <c r="F27" i="3"/>
  <c r="G26" i="3"/>
  <c r="F26" i="3"/>
  <c r="E25" i="3"/>
  <c r="E32" i="3" s="1"/>
  <c r="D25" i="3"/>
  <c r="G23" i="3"/>
  <c r="G22" i="3"/>
  <c r="D21" i="3"/>
  <c r="G21" i="3" s="1"/>
  <c r="G19" i="3"/>
  <c r="F19" i="3"/>
  <c r="F18" i="3"/>
  <c r="F17" i="3"/>
  <c r="F16" i="3"/>
  <c r="G15" i="3"/>
  <c r="F15" i="3"/>
  <c r="G14" i="3"/>
  <c r="F14" i="3"/>
  <c r="F13" i="3"/>
  <c r="D11" i="3"/>
  <c r="K140" i="2"/>
  <c r="K138" i="2"/>
  <c r="K137" i="2" s="1"/>
  <c r="J137" i="2"/>
  <c r="I137" i="2"/>
  <c r="K136" i="2"/>
  <c r="K135" i="2" s="1"/>
  <c r="J135" i="2"/>
  <c r="J134" i="2" s="1"/>
  <c r="I135" i="2"/>
  <c r="K132" i="2"/>
  <c r="K131" i="2"/>
  <c r="K130" i="2" s="1"/>
  <c r="J130" i="2"/>
  <c r="I130" i="2"/>
  <c r="K128" i="2"/>
  <c r="K127" i="2"/>
  <c r="K126" i="2"/>
  <c r="J125" i="2"/>
  <c r="I125" i="2"/>
  <c r="F125" i="2"/>
  <c r="F124" i="2"/>
  <c r="K123" i="2"/>
  <c r="F123" i="2"/>
  <c r="K122" i="2"/>
  <c r="E122" i="2"/>
  <c r="D122" i="2"/>
  <c r="K121" i="2"/>
  <c r="K120" i="2"/>
  <c r="F120" i="2"/>
  <c r="I119" i="2"/>
  <c r="F119" i="2"/>
  <c r="F118" i="2"/>
  <c r="K117" i="2"/>
  <c r="K116" i="2" s="1"/>
  <c r="F117" i="2"/>
  <c r="J116" i="2"/>
  <c r="I116" i="2"/>
  <c r="F116" i="2"/>
  <c r="K115" i="2"/>
  <c r="K114" i="2" s="1"/>
  <c r="E115" i="2"/>
  <c r="D115" i="2"/>
  <c r="J114" i="2"/>
  <c r="I114" i="2"/>
  <c r="F113" i="2"/>
  <c r="F112" i="2"/>
  <c r="K111" i="2"/>
  <c r="K110" i="2" s="1"/>
  <c r="F111" i="2"/>
  <c r="J110" i="2"/>
  <c r="I110" i="2"/>
  <c r="F110" i="2"/>
  <c r="F109" i="2"/>
  <c r="K108" i="2"/>
  <c r="K107" i="2" s="1"/>
  <c r="F108" i="2"/>
  <c r="J107" i="2"/>
  <c r="I107" i="2"/>
  <c r="E107" i="2"/>
  <c r="D107" i="2"/>
  <c r="K105" i="2"/>
  <c r="K104" i="2" s="1"/>
  <c r="F105" i="2"/>
  <c r="J104" i="2"/>
  <c r="I104" i="2"/>
  <c r="F104" i="2"/>
  <c r="F103" i="2"/>
  <c r="F102" i="2"/>
  <c r="F101" i="2"/>
  <c r="E100" i="2"/>
  <c r="D100" i="2"/>
  <c r="F98" i="2"/>
  <c r="K97" i="2"/>
  <c r="F97" i="2"/>
  <c r="K96" i="2"/>
  <c r="F96" i="2"/>
  <c r="K95" i="2"/>
  <c r="F95" i="2"/>
  <c r="K94" i="2"/>
  <c r="F94" i="2"/>
  <c r="J93" i="2"/>
  <c r="I93" i="2"/>
  <c r="E93" i="2"/>
  <c r="D93" i="2"/>
  <c r="K91" i="2"/>
  <c r="F91" i="2"/>
  <c r="K90" i="2"/>
  <c r="F90" i="2"/>
  <c r="K89" i="2"/>
  <c r="F89" i="2"/>
  <c r="K88" i="2"/>
  <c r="F88" i="2"/>
  <c r="K87" i="2"/>
  <c r="F87" i="2"/>
  <c r="K86" i="2"/>
  <c r="F86" i="2"/>
  <c r="J85" i="2"/>
  <c r="I85" i="2"/>
  <c r="F85" i="2"/>
  <c r="F84" i="2"/>
  <c r="K83" i="2"/>
  <c r="F83" i="2"/>
  <c r="K82" i="2"/>
  <c r="E82" i="2"/>
  <c r="D82" i="2"/>
  <c r="K81" i="2"/>
  <c r="J80" i="2"/>
  <c r="I80" i="2"/>
  <c r="F80" i="2"/>
  <c r="F79" i="2"/>
  <c r="K78" i="2"/>
  <c r="F78" i="2"/>
  <c r="K77" i="2"/>
  <c r="F77" i="2"/>
  <c r="K76" i="2"/>
  <c r="F76" i="2"/>
  <c r="K75" i="2"/>
  <c r="F75" i="2"/>
  <c r="K74" i="2"/>
  <c r="F74" i="2"/>
  <c r="J73" i="2"/>
  <c r="I73" i="2"/>
  <c r="E73" i="2"/>
  <c r="D73" i="2"/>
  <c r="K71" i="2"/>
  <c r="F71" i="2"/>
  <c r="K70" i="2"/>
  <c r="F70" i="2"/>
  <c r="K69" i="2"/>
  <c r="K68" i="2" s="1"/>
  <c r="F69" i="2"/>
  <c r="J68" i="2"/>
  <c r="I68" i="2"/>
  <c r="F68" i="2"/>
  <c r="F67" i="2"/>
  <c r="K66" i="2"/>
  <c r="E66" i="2"/>
  <c r="D66" i="2"/>
  <c r="K65" i="2"/>
  <c r="K64" i="2" s="1"/>
  <c r="J64" i="2"/>
  <c r="I64" i="2"/>
  <c r="F64" i="2"/>
  <c r="F63" i="2"/>
  <c r="F62" i="2"/>
  <c r="F61" i="2"/>
  <c r="E60" i="2"/>
  <c r="D60" i="2"/>
  <c r="K58" i="2"/>
  <c r="K57" i="2"/>
  <c r="K56" i="2"/>
  <c r="J55" i="2"/>
  <c r="I55" i="2"/>
  <c r="F55" i="2"/>
  <c r="F54" i="2"/>
  <c r="K53" i="2"/>
  <c r="F53" i="2"/>
  <c r="K52" i="2"/>
  <c r="F52" i="2"/>
  <c r="K51" i="2"/>
  <c r="E51" i="2"/>
  <c r="D51" i="2"/>
  <c r="J50" i="2"/>
  <c r="I50" i="2"/>
  <c r="F49" i="2"/>
  <c r="K48" i="2"/>
  <c r="F48" i="2"/>
  <c r="K47" i="2"/>
  <c r="E47" i="2"/>
  <c r="D47" i="2"/>
  <c r="K46" i="2"/>
  <c r="K45" i="2"/>
  <c r="F45" i="2"/>
  <c r="F44" i="2" s="1"/>
  <c r="K44" i="2"/>
  <c r="E44" i="2"/>
  <c r="D44" i="2"/>
  <c r="K43" i="2"/>
  <c r="J42" i="2"/>
  <c r="I42" i="2"/>
  <c r="F42" i="2"/>
  <c r="F41" i="2"/>
  <c r="K40" i="2"/>
  <c r="F40" i="2"/>
  <c r="K39" i="2"/>
  <c r="F39" i="2"/>
  <c r="K38" i="2"/>
  <c r="F38" i="2"/>
  <c r="J37" i="2"/>
  <c r="I37" i="2"/>
  <c r="E37" i="2"/>
  <c r="D37" i="2"/>
  <c r="K35" i="2"/>
  <c r="F35" i="2"/>
  <c r="K34" i="2"/>
  <c r="F34" i="2"/>
  <c r="J33" i="2"/>
  <c r="I33" i="2"/>
  <c r="F33" i="2"/>
  <c r="F32" i="2"/>
  <c r="K31" i="2"/>
  <c r="F31" i="2"/>
  <c r="K30" i="2"/>
  <c r="E30" i="2"/>
  <c r="D30" i="2"/>
  <c r="K29" i="2"/>
  <c r="J28" i="2"/>
  <c r="I28" i="2"/>
  <c r="F28" i="2"/>
  <c r="F27" i="2"/>
  <c r="K26" i="2"/>
  <c r="F26" i="2"/>
  <c r="K25" i="2"/>
  <c r="F25" i="2"/>
  <c r="K24" i="2"/>
  <c r="F24" i="2"/>
  <c r="J23" i="2"/>
  <c r="I23" i="2"/>
  <c r="F23" i="2"/>
  <c r="F22" i="2"/>
  <c r="K21" i="2"/>
  <c r="E21" i="2"/>
  <c r="D21" i="2"/>
  <c r="K20" i="2"/>
  <c r="K19" i="2"/>
  <c r="F19" i="2"/>
  <c r="K18" i="2"/>
  <c r="F18" i="2"/>
  <c r="K17" i="2"/>
  <c r="F17" i="2"/>
  <c r="K16" i="2"/>
  <c r="F16" i="2"/>
  <c r="K15" i="2"/>
  <c r="F15" i="2"/>
  <c r="K14" i="2"/>
  <c r="F14" i="2"/>
  <c r="K13" i="2"/>
  <c r="F13" i="2"/>
  <c r="J12" i="2"/>
  <c r="I12" i="2"/>
  <c r="E12" i="2"/>
  <c r="D12" i="2"/>
  <c r="K80" i="2" l="1"/>
  <c r="F100" i="2"/>
  <c r="K125" i="2"/>
  <c r="F25" i="3"/>
  <c r="F50" i="3"/>
  <c r="F55" i="3"/>
  <c r="F60" i="2"/>
  <c r="F66" i="2"/>
  <c r="F73" i="2"/>
  <c r="K85" i="2"/>
  <c r="K93" i="2"/>
  <c r="I103" i="2"/>
  <c r="F82" i="2"/>
  <c r="F115" i="2"/>
  <c r="F122" i="2"/>
  <c r="F35" i="3"/>
  <c r="D77" i="3"/>
  <c r="K119" i="2"/>
  <c r="E77" i="3"/>
  <c r="E79" i="3" s="1"/>
  <c r="D129" i="2"/>
  <c r="D32" i="3"/>
  <c r="G11" i="3"/>
  <c r="E129" i="2"/>
  <c r="E143" i="2" s="1"/>
  <c r="I134" i="2"/>
  <c r="I113" i="2" s="1"/>
  <c r="F11" i="3"/>
  <c r="F63" i="3"/>
  <c r="D11" i="2"/>
  <c r="F30" i="2"/>
  <c r="K12" i="2"/>
  <c r="F12" i="2"/>
  <c r="G35" i="3"/>
  <c r="G50" i="3"/>
  <c r="K134" i="2"/>
  <c r="K37" i="2"/>
  <c r="K73" i="2"/>
  <c r="G39" i="3"/>
  <c r="E57" i="2"/>
  <c r="J99" i="2"/>
  <c r="G55" i="3"/>
  <c r="G71" i="3"/>
  <c r="F44" i="4"/>
  <c r="J11" i="2"/>
  <c r="I63" i="2"/>
  <c r="F93" i="2"/>
  <c r="J103" i="2"/>
  <c r="K113" i="2"/>
  <c r="J113" i="2"/>
  <c r="G25" i="3"/>
  <c r="F107" i="2"/>
  <c r="G63" i="3"/>
  <c r="G33" i="4"/>
  <c r="D57" i="2"/>
  <c r="D143" i="2" s="1"/>
  <c r="F51" i="2"/>
  <c r="I60" i="2"/>
  <c r="F37" i="2"/>
  <c r="K50" i="2"/>
  <c r="K28" i="2"/>
  <c r="K42" i="2"/>
  <c r="F21" i="2"/>
  <c r="K23" i="2"/>
  <c r="K33" i="2"/>
  <c r="F47" i="2"/>
  <c r="J60" i="2"/>
  <c r="K55" i="2"/>
  <c r="C44" i="4"/>
  <c r="K103" i="2"/>
  <c r="K63" i="2"/>
  <c r="K99" i="2"/>
  <c r="I99" i="2"/>
  <c r="E11" i="2"/>
  <c r="D59" i="2"/>
  <c r="E59" i="2"/>
  <c r="J63" i="2"/>
  <c r="D44" i="4"/>
  <c r="G10" i="4"/>
  <c r="I11" i="2"/>
  <c r="F59" i="2" l="1"/>
  <c r="I140" i="2"/>
  <c r="F143" i="2"/>
  <c r="F129" i="2"/>
  <c r="I100" i="2"/>
  <c r="J100" i="2"/>
  <c r="F32" i="3"/>
  <c r="D79" i="3"/>
  <c r="F77" i="3"/>
  <c r="G77" i="3"/>
  <c r="K11" i="2"/>
  <c r="F57" i="2"/>
  <c r="K60" i="2"/>
  <c r="K100" i="2" s="1"/>
  <c r="J140" i="2"/>
  <c r="F11" i="2"/>
  <c r="G32" i="3"/>
  <c r="G26" i="4"/>
  <c r="G44" i="4"/>
  <c r="I143" i="2" l="1"/>
  <c r="J143" i="2"/>
  <c r="K143" i="2" s="1"/>
  <c r="G79" i="3"/>
  <c r="F79" i="3"/>
  <c r="G66" i="6" l="1"/>
  <c r="F66" i="6"/>
  <c r="G57" i="6"/>
  <c r="F57" i="6"/>
  <c r="G52" i="6"/>
  <c r="F52" i="6"/>
  <c r="G40" i="6"/>
  <c r="F40" i="6"/>
  <c r="G15" i="6"/>
  <c r="F15" i="6"/>
  <c r="F47" i="6" s="1"/>
  <c r="F35" i="5"/>
  <c r="G35" i="5" s="1"/>
  <c r="F34" i="5"/>
  <c r="G34" i="5" s="1"/>
  <c r="F33" i="5"/>
  <c r="G33" i="5" s="1"/>
  <c r="F32" i="5"/>
  <c r="G32" i="5" s="1"/>
  <c r="F31" i="5"/>
  <c r="G31" i="5" s="1"/>
  <c r="F30" i="5"/>
  <c r="G30" i="5" s="1"/>
  <c r="F29" i="5"/>
  <c r="G29" i="5" s="1"/>
  <c r="F28" i="5"/>
  <c r="G28" i="5" s="1"/>
  <c r="F27" i="5"/>
  <c r="E25" i="5"/>
  <c r="D25" i="5"/>
  <c r="C25" i="5"/>
  <c r="F20" i="5"/>
  <c r="G20" i="5" s="1"/>
  <c r="F19" i="5"/>
  <c r="G19" i="5" s="1"/>
  <c r="F18" i="5"/>
  <c r="G18" i="5" s="1"/>
  <c r="F17" i="5"/>
  <c r="G17" i="5" s="1"/>
  <c r="F16" i="5"/>
  <c r="G16" i="5" s="1"/>
  <c r="F15" i="5"/>
  <c r="G15" i="5" s="1"/>
  <c r="F14" i="5"/>
  <c r="G14" i="5" s="1"/>
  <c r="E12" i="5"/>
  <c r="D12" i="5"/>
  <c r="C12" i="5"/>
  <c r="D68" i="8"/>
  <c r="D67" i="8" s="1"/>
  <c r="C68" i="8"/>
  <c r="C67" i="8" s="1"/>
  <c r="D62" i="8"/>
  <c r="D61" i="8" s="1"/>
  <c r="C62" i="8"/>
  <c r="C61" i="8" s="1"/>
  <c r="D52" i="8"/>
  <c r="C52" i="8"/>
  <c r="D47" i="8"/>
  <c r="C47" i="8"/>
  <c r="D25" i="8"/>
  <c r="C25" i="8"/>
  <c r="D12" i="8"/>
  <c r="C12" i="8"/>
  <c r="D57" i="8" l="1"/>
  <c r="D43" i="8"/>
  <c r="F63" i="6"/>
  <c r="E42" i="5"/>
  <c r="G47" i="6"/>
  <c r="C57" i="8"/>
  <c r="C42" i="5"/>
  <c r="F74" i="6"/>
  <c r="C43" i="8"/>
  <c r="D73" i="8"/>
  <c r="D75" i="8" s="1"/>
  <c r="D79" i="8" s="1"/>
  <c r="C77" i="8" s="1"/>
  <c r="G63" i="6"/>
  <c r="F25" i="5"/>
  <c r="G25" i="5" s="1"/>
  <c r="F12" i="5"/>
  <c r="G12" i="5" s="1"/>
  <c r="D42" i="5"/>
  <c r="C73" i="8"/>
  <c r="G27" i="5"/>
  <c r="C75" i="8" l="1"/>
  <c r="G74" i="6"/>
  <c r="G42" i="5"/>
  <c r="F42" i="5"/>
  <c r="C79" i="8"/>
</calcChain>
</file>

<file path=xl/sharedStrings.xml><?xml version="1.0" encoding="utf-8"?>
<sst xmlns="http://schemas.openxmlformats.org/spreadsheetml/2006/main" count="723" uniqueCount="513">
  <si>
    <r>
      <t xml:space="preserve">Cuenta </t>
    </r>
    <r>
      <rPr>
        <sz val="8"/>
        <rFont val="Lato"/>
        <family val="2"/>
      </rPr>
      <t>(3)</t>
    </r>
  </si>
  <si>
    <t>Importe</t>
  </si>
  <si>
    <t>Participaciones y Aportaciones</t>
  </si>
  <si>
    <t>Deuda Pública</t>
  </si>
  <si>
    <r>
      <t xml:space="preserve">Concepto </t>
    </r>
    <r>
      <rPr>
        <sz val="8"/>
        <rFont val="Lato"/>
        <family val="2"/>
      </rPr>
      <t xml:space="preserve"> (3)</t>
    </r>
  </si>
  <si>
    <t>Flujos de Efectivo de las Actividades de Operación</t>
  </si>
  <si>
    <t>Origen (5)</t>
  </si>
  <si>
    <t>Impuestos</t>
  </si>
  <si>
    <t>Cuotas y Aportaciones de Seguridad Social</t>
  </si>
  <si>
    <t>Contribuciones de  Mejoras</t>
  </si>
  <si>
    <t>Derechos</t>
  </si>
  <si>
    <t>Productos de Tipo Corriente</t>
  </si>
  <si>
    <t>Aprovechamientos de Tipo Corriente</t>
  </si>
  <si>
    <t>Ingresos por Ventas de Bienes y Servicios</t>
  </si>
  <si>
    <t>Ingresos no Comprendidos en los Numerales Anteriores Causados en Ejercicios Fiscales Anteriores Pendientes de Liquidación o Pago</t>
  </si>
  <si>
    <t>Transferencias, Asignaciones, Subsidios y Otras Ayudas</t>
  </si>
  <si>
    <t>Otros Orígenes de Operación</t>
  </si>
  <si>
    <t>Aplicación (6)</t>
  </si>
  <si>
    <t>Servicios Personales</t>
  </si>
  <si>
    <t>Materiales y Suministros</t>
  </si>
  <si>
    <t>Servicios Generales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</si>
  <si>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</si>
  <si>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</si>
  <si>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</si>
  <si>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</si>
  <si>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</si>
  <si>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</si>
  <si>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</si>
  <si>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</si>
  <si>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</si>
  <si>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t>
  </si>
  <si>
    <t>Aportaciones</t>
  </si>
  <si>
    <t>Convenios</t>
  </si>
  <si>
    <t>Otras Aplicaciones de Operación</t>
  </si>
  <si>
    <t>Flujos Netos de Efectivo por Actividades de Operación</t>
  </si>
  <si>
    <t>Flujos de Efectivo de las Actividades de Inversión</t>
  </si>
  <si>
    <t>Origen</t>
  </si>
  <si>
    <t>Bienes Inmuebles, Infraestructura y Construcciones en Proceso</t>
  </si>
  <si>
    <t>Bienes Muebles</t>
  </si>
  <si>
    <t>Otros Orígenes de Inversión</t>
  </si>
  <si>
    <t>Aplicación</t>
  </si>
  <si>
    <t>Otras Aplicaciones de Inversión</t>
  </si>
  <si>
    <t>Flujos Netos de Efectivo de las Actividades de Inversión</t>
  </si>
  <si>
    <t>Flujo de Efectivo por Actividades de Financiamiento</t>
  </si>
  <si>
    <t>Endeudamiento Neto</t>
  </si>
  <si>
    <t xml:space="preserve">   Interno</t>
  </si>
  <si>
    <t xml:space="preserve">   Externo</t>
  </si>
  <si>
    <t>Otros Orígenes de Financiamiento</t>
  </si>
  <si>
    <t>Servicios de la Deuda</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</si>
  <si>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</si>
  <si>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</si>
  <si>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</si>
  <si>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</si>
  <si>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</si>
  <si>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"Bajo protesta de decir verdad declaramos que los Estados Financieros y sus notas, son razonablemente correctos y son responsabilidad del emisor"</t>
  </si>
  <si>
    <r>
      <t xml:space="preserve">Concepto    </t>
    </r>
    <r>
      <rPr>
        <sz val="8"/>
        <rFont val="Lato"/>
        <family val="2"/>
      </rPr>
      <t xml:space="preserve"> (3)</t>
    </r>
  </si>
  <si>
    <r>
      <t xml:space="preserve">Saldo Inicial  </t>
    </r>
    <r>
      <rPr>
        <sz val="8"/>
        <rFont val="Lato"/>
        <family val="2"/>
      </rPr>
      <t xml:space="preserve"> (4)                                        </t>
    </r>
    <r>
      <rPr>
        <b/>
        <sz val="8"/>
        <rFont val="Lato"/>
        <family val="2"/>
      </rPr>
      <t xml:space="preserve"> </t>
    </r>
  </si>
  <si>
    <r>
      <t xml:space="preserve">Cargos del Período </t>
    </r>
    <r>
      <rPr>
        <sz val="8"/>
        <rFont val="Lato"/>
        <family val="2"/>
      </rPr>
      <t>(5)</t>
    </r>
    <r>
      <rPr>
        <b/>
        <sz val="8"/>
        <rFont val="Lato"/>
        <family val="2"/>
      </rPr>
      <t xml:space="preserve"> </t>
    </r>
    <r>
      <rPr>
        <b/>
        <sz val="9"/>
        <rFont val="Lato"/>
        <family val="2"/>
      </rPr>
      <t xml:space="preserve">  </t>
    </r>
    <r>
      <rPr>
        <sz val="8"/>
        <rFont val="Lato"/>
        <family val="2"/>
      </rPr>
      <t xml:space="preserve"> </t>
    </r>
  </si>
  <si>
    <r>
      <t xml:space="preserve">Abonos del Período </t>
    </r>
    <r>
      <rPr>
        <sz val="8"/>
        <rFont val="Lato"/>
        <family val="2"/>
      </rPr>
      <t xml:space="preserve">(6)    </t>
    </r>
    <r>
      <rPr>
        <b/>
        <sz val="9"/>
        <rFont val="Lato"/>
        <family val="2"/>
      </rPr>
      <t xml:space="preserve">  </t>
    </r>
  </si>
  <si>
    <r>
      <t>Saldo Final</t>
    </r>
    <r>
      <rPr>
        <b/>
        <sz val="5"/>
        <rFont val="Lato"/>
        <family val="2"/>
      </rPr>
      <t xml:space="preserve"> </t>
    </r>
    <r>
      <rPr>
        <sz val="8"/>
        <rFont val="Lato"/>
        <family val="2"/>
      </rPr>
      <t xml:space="preserve">  (7)                    </t>
    </r>
    <r>
      <rPr>
        <b/>
        <sz val="8"/>
        <rFont val="Lato"/>
        <family val="2"/>
      </rPr>
      <t xml:space="preserve"> </t>
    </r>
  </si>
  <si>
    <r>
      <t xml:space="preserve">Variación del Período </t>
    </r>
    <r>
      <rPr>
        <sz val="8"/>
        <rFont val="Lato"/>
        <family val="2"/>
      </rPr>
      <t xml:space="preserve">(8)              </t>
    </r>
  </si>
  <si>
    <t>4=(1+2-3)</t>
  </si>
  <si>
    <t>(4-1)</t>
  </si>
  <si>
    <t xml:space="preserve">ACTIVO </t>
  </si>
  <si>
    <t>Activo Circulante</t>
  </si>
  <si>
    <t>Efectivo y Equivalentes</t>
  </si>
  <si>
    <t>Derechos a Recibir Efectivo o Equivalentes</t>
  </si>
  <si>
    <t>Derechos a Recibir Bienes o Servicios</t>
  </si>
  <si>
    <t>Inventarios</t>
  </si>
  <si>
    <t>Almacenes</t>
  </si>
  <si>
    <t>Estimación por Pérdida o Deterioro de Activos Circulantes</t>
  </si>
  <si>
    <t>Otros Activos Circulantes</t>
  </si>
  <si>
    <t>Activo no Circulante</t>
  </si>
  <si>
    <t>Inversiones Financieras a Largo Plazo</t>
  </si>
  <si>
    <t>Derechos a Recibir Efectivo o Equivalentes a Largo Plazo</t>
  </si>
  <si>
    <t>Activos Intangibles</t>
  </si>
  <si>
    <t>Depreciación, Deterioro y Amortización Acumulada de Bienes</t>
  </si>
  <si>
    <t>Activos Diferidos</t>
  </si>
  <si>
    <t>Estimación por Pérdida o Deterioro de Activos no Circulantes</t>
  </si>
  <si>
    <t>Otros Activos no Circulantes</t>
  </si>
  <si>
    <r>
      <t xml:space="preserve">Total del Activo </t>
    </r>
    <r>
      <rPr>
        <sz val="8"/>
        <rFont val="Lato"/>
        <family val="2"/>
      </rPr>
      <t>(9)</t>
    </r>
  </si>
  <si>
    <r>
      <t xml:space="preserve">Denominación de las Deudas </t>
    </r>
    <r>
      <rPr>
        <sz val="8"/>
        <color indexed="8"/>
        <rFont val="Lato"/>
        <family val="2"/>
      </rPr>
      <t>(3)</t>
    </r>
  </si>
  <si>
    <r>
      <t>Moneda de Contratación</t>
    </r>
    <r>
      <rPr>
        <sz val="8"/>
        <color indexed="8"/>
        <rFont val="Lato"/>
        <family val="2"/>
      </rPr>
      <t xml:space="preserve"> (4)</t>
    </r>
  </si>
  <si>
    <r>
      <t xml:space="preserve">Institución o País Acreedor </t>
    </r>
    <r>
      <rPr>
        <sz val="8"/>
        <color indexed="8"/>
        <rFont val="Lato"/>
        <family val="2"/>
      </rPr>
      <t>(5)</t>
    </r>
  </si>
  <si>
    <r>
      <t xml:space="preserve">Saldo Inicial del Período </t>
    </r>
    <r>
      <rPr>
        <sz val="8"/>
        <color indexed="8"/>
        <rFont val="Lato"/>
        <family val="2"/>
      </rPr>
      <t>(6)</t>
    </r>
    <r>
      <rPr>
        <b/>
        <sz val="11"/>
        <color indexed="8"/>
        <rFont val="Lato"/>
        <family val="2"/>
      </rPr>
      <t xml:space="preserve"> </t>
    </r>
  </si>
  <si>
    <r>
      <t xml:space="preserve">Saldo Final del Período </t>
    </r>
    <r>
      <rPr>
        <sz val="8"/>
        <color indexed="8"/>
        <rFont val="Lato"/>
        <family val="2"/>
      </rPr>
      <t>(7)</t>
    </r>
  </si>
  <si>
    <t>Corto Plazo</t>
  </si>
  <si>
    <t>Deuda Interna</t>
  </si>
  <si>
    <t>Instituciones de Crédito:</t>
  </si>
  <si>
    <t xml:space="preserve"> </t>
  </si>
  <si>
    <t>Títulos y Valores</t>
  </si>
  <si>
    <t>Arrendamientos Financieros</t>
  </si>
  <si>
    <t>Deuda Externa</t>
  </si>
  <si>
    <t>Organismos Financieros Internacionales</t>
  </si>
  <si>
    <t>Deuda Bilateral</t>
  </si>
  <si>
    <r>
      <t>Subtotal  Corto Plazo</t>
    </r>
    <r>
      <rPr>
        <sz val="11"/>
        <color indexed="8"/>
        <rFont val="Lato"/>
        <family val="2"/>
      </rPr>
      <t xml:space="preserve"> </t>
    </r>
    <r>
      <rPr>
        <sz val="8"/>
        <color indexed="8"/>
        <rFont val="Lato"/>
        <family val="2"/>
      </rPr>
      <t>(8)</t>
    </r>
  </si>
  <si>
    <t>Largo Plazo</t>
  </si>
  <si>
    <t>Subtotal  Largo Plazo (9)</t>
  </si>
  <si>
    <r>
      <t xml:space="preserve">Otros Pasivos: </t>
    </r>
    <r>
      <rPr>
        <sz val="8"/>
        <color indexed="8"/>
        <rFont val="Lato"/>
        <family val="2"/>
      </rPr>
      <t>(10)</t>
    </r>
  </si>
  <si>
    <r>
      <t xml:space="preserve"> Total Deuda y Otros Pasivos </t>
    </r>
    <r>
      <rPr>
        <sz val="8"/>
        <color indexed="8"/>
        <rFont val="Lato"/>
        <family val="2"/>
      </rPr>
      <t>(11)</t>
    </r>
  </si>
  <si>
    <r>
      <t xml:space="preserve">Nombre de la Entidad Municipal </t>
    </r>
    <r>
      <rPr>
        <sz val="8"/>
        <color indexed="8"/>
        <rFont val="Lato"/>
        <family val="2"/>
      </rPr>
      <t>(1)</t>
    </r>
  </si>
  <si>
    <t>Notas a los Estados Financieros</t>
  </si>
  <si>
    <t>A) Notas de Desglose</t>
  </si>
  <si>
    <t>I. Notas al Estado de Situación Financiera</t>
  </si>
  <si>
    <t>Activo</t>
  </si>
  <si>
    <t>.</t>
  </si>
  <si>
    <r>
      <t xml:space="preserve">Pasivo </t>
    </r>
    <r>
      <rPr>
        <sz val="8"/>
        <color indexed="8"/>
        <rFont val="Lato"/>
        <family val="2"/>
      </rPr>
      <t>(10)</t>
    </r>
  </si>
  <si>
    <t>II. Notas al Estado de Actividades</t>
  </si>
  <si>
    <r>
      <t xml:space="preserve">V. Conciliación entre los Ingresos Presupuestarios y Contables, así como entre los Egresos Presupuestarios y los Gastos Contables </t>
    </r>
    <r>
      <rPr>
        <sz val="8"/>
        <color indexed="8"/>
        <rFont val="Lato"/>
        <family val="2"/>
      </rPr>
      <t>(17)</t>
    </r>
  </si>
  <si>
    <t>B) Notas de Memoria (Cuentas de Orden)</t>
  </si>
  <si>
    <r>
      <t>Cuentas de Orden Contables y Presupuestarias</t>
    </r>
    <r>
      <rPr>
        <sz val="8"/>
        <color indexed="8"/>
        <rFont val="Lato"/>
        <family val="2"/>
      </rPr>
      <t xml:space="preserve"> (3)</t>
    </r>
  </si>
  <si>
    <t>Contables:</t>
  </si>
  <si>
    <t>Presupuestarias:</t>
  </si>
  <si>
    <t>C) Notas de Gestión Administrativa</t>
  </si>
  <si>
    <r>
      <t>Introducción</t>
    </r>
    <r>
      <rPr>
        <sz val="8"/>
        <color indexed="8"/>
        <rFont val="Lato"/>
        <family val="2"/>
      </rPr>
      <t xml:space="preserve"> (3)</t>
    </r>
  </si>
  <si>
    <t>(Cifras en Pesos)</t>
  </si>
  <si>
    <t>Cuenta (3)</t>
  </si>
  <si>
    <t>Nombre de la Cuenta (3)</t>
  </si>
  <si>
    <t>Año (4)</t>
  </si>
  <si>
    <t>Variación (5)</t>
  </si>
  <si>
    <t>ACTIVO</t>
  </si>
  <si>
    <t>PASIVO</t>
  </si>
  <si>
    <t>Pasivo Circulante</t>
  </si>
  <si>
    <t>Cuentas por Pagar a Corto Plazo</t>
  </si>
  <si>
    <t>Efectivo</t>
  </si>
  <si>
    <t>Servicios Personales por Pagar a Corto Plazo</t>
  </si>
  <si>
    <t>Bancos/Tesorería</t>
  </si>
  <si>
    <t>Proveedores por Pagar a Corto Plazo</t>
  </si>
  <si>
    <t>Bancos Dependencias y Otros</t>
  </si>
  <si>
    <t>Contratistas por Obras Públicas por Pagar a Corto Plazo</t>
  </si>
  <si>
    <t>Inversiones Temporales (Hasta 3 meses)</t>
  </si>
  <si>
    <t>Participaciones y Aportaciones por Pagar a Corto Plazo</t>
  </si>
  <si>
    <t>Fondos con Afectación Específica</t>
  </si>
  <si>
    <t>Transferencias Otorgadas por Pagar a Corto Plazo</t>
  </si>
  <si>
    <t>Depósitos de Fondos de Terceros en Garantía y/o Administración</t>
  </si>
  <si>
    <t>Intereses, Comisiones y Otros Gastos de la Deuda Pública por Pagar a Corto Plazo</t>
  </si>
  <si>
    <t>Otros Efectivos y Equivalentes</t>
  </si>
  <si>
    <t>Retenciones y Contribuciones por Pagar a Corto Plazo</t>
  </si>
  <si>
    <t>Devoluciones de la Ley de Ingresos por Pagar a Corto Plazo</t>
  </si>
  <si>
    <t>Otras Cuentas por Pagar a Corto Plazo</t>
  </si>
  <si>
    <t>Inversiones  Financieras de Corto Plazo</t>
  </si>
  <si>
    <t>Cuentas por Cobrar a  Corto Plazo</t>
  </si>
  <si>
    <t>Documentos por Pagar a Corto Plazo</t>
  </si>
  <si>
    <t>Deudores Diversos por Cobrar a Corto Plazo</t>
  </si>
  <si>
    <t>Documentos Comerciales por Pagar a Corto Plazo</t>
  </si>
  <si>
    <t>Ingresos por Recuperar a Corto Plazo</t>
  </si>
  <si>
    <t>Documentos con Contratistas por Obras Públicas por Pagar a Corto Plazo</t>
  </si>
  <si>
    <t>Deudores por Anticipos de la Tesorería a Corto Plazo</t>
  </si>
  <si>
    <t>Otros Documentos por Pagar a Corto Plazo</t>
  </si>
  <si>
    <t>Préstamos Otorgados a  Corto Plazo</t>
  </si>
  <si>
    <t>Otros Derechos a  Recibir Efectivo o Equivalentes a  Corto Plazo</t>
  </si>
  <si>
    <t>Porción a Corto Plazo de la Deuda Pública a Largo Plazo</t>
  </si>
  <si>
    <t>Porción a Corto Plazo de la Deuda Pública Interna</t>
  </si>
  <si>
    <t>Porción a Corto Plazo de la Deuda Pública Externa</t>
  </si>
  <si>
    <t>Anticipo a Proveedores por Adquisición de Bienes y Prestación de Servicios a Corto Plazo</t>
  </si>
  <si>
    <t>Porción a Corto Plazo de Arrendamiento Financiero</t>
  </si>
  <si>
    <t>Anticipo a Proveedores por Adquisición de Bienes Inmuebles y Muebles a Corto Plazo</t>
  </si>
  <si>
    <t>Anticipo a Proveedores por Adquisición de Bienes Intangibles a Corto Plazo</t>
  </si>
  <si>
    <t>Títulos y Valores a Corto Plazo</t>
  </si>
  <si>
    <t>Anticipo a Contratistas por Obras Públicas a Corto Plazo</t>
  </si>
  <si>
    <t>Títulos y Valores de la Deuda Pública Interna a Corto Plazo</t>
  </si>
  <si>
    <t>Otros Derechos a  Recibir Bienes o Servicios a Corto Plazo</t>
  </si>
  <si>
    <t>Títulos y Valores de la Deuda Pública Externa a Corto Plazo</t>
  </si>
  <si>
    <t>Pasivos Diferidos a Corto Plazo</t>
  </si>
  <si>
    <t>Inventario de Mercancías para Venta</t>
  </si>
  <si>
    <t>Ingresos Cobrados por Adelantado a Corto Plazo</t>
  </si>
  <si>
    <t>Inventario de Mercancías Terminadas</t>
  </si>
  <si>
    <t>Intereses Cobrados por Adelantado a Corto Plazo</t>
  </si>
  <si>
    <t>Inventario de Mercancías en Proceso de Elaboración</t>
  </si>
  <si>
    <t>Otros Pasivos Diferidos a Corto Plazo</t>
  </si>
  <si>
    <t>Inventario de Materias Primas, Materiales y Suministros para Producción</t>
  </si>
  <si>
    <t>Bienes en Tránsito</t>
  </si>
  <si>
    <t>Fondos y Bienes de Terceros en Administración y/o Garantía a Corto Plazo</t>
  </si>
  <si>
    <t>Fondos en Garantía a Corto Plazo</t>
  </si>
  <si>
    <t>Fondos en Administración a Corto Plazo</t>
  </si>
  <si>
    <t>Almacén de Materiales y Suministros de Consumo</t>
  </si>
  <si>
    <t>Fondos Contingentes a Corto Plazo</t>
  </si>
  <si>
    <t>Fondos de Fideicomisos, Mandatos y Contratos Análogos a Corto Plazo</t>
  </si>
  <si>
    <t>Otros Fondos de Terceros en Garantía y/o Administración a Corto Plazo</t>
  </si>
  <si>
    <t>Estimaciones para Cuentas Incobrables por Derechos a Recibir Efectivo o Equivalentes</t>
  </si>
  <si>
    <t>Valores y Bienes en Garantía a Corto Plazo</t>
  </si>
  <si>
    <t>Estimación por Deterioro de Inventarios</t>
  </si>
  <si>
    <t>Provisiones a Corto Plazo</t>
  </si>
  <si>
    <t>Provisión para Demandas y Juicios a Corto Plazo</t>
  </si>
  <si>
    <t>Valores en Garantía</t>
  </si>
  <si>
    <t>Provisión para Contingencias a Corto Plazo</t>
  </si>
  <si>
    <t>Bienes en Garantía (excluye depósitos de fondos)</t>
  </si>
  <si>
    <t>Otras Provisiones a Corto Plazo</t>
  </si>
  <si>
    <t>Bienes Derivados de Embargos, Decomisos, Aseguramientos y Dación en Pago</t>
  </si>
  <si>
    <t>Otros Pasivos a Corto Plazo</t>
  </si>
  <si>
    <t>Ingresos por Clasificar</t>
  </si>
  <si>
    <t>Total Activo Circulante</t>
  </si>
  <si>
    <t>Recaudación por Participar</t>
  </si>
  <si>
    <t>Otros Pasivos Circulantes</t>
  </si>
  <si>
    <t>Total Pasivo Circulante</t>
  </si>
  <si>
    <t>Inversiones a Largo Plazo</t>
  </si>
  <si>
    <t>Títulos y Valores a Largo Plazo</t>
  </si>
  <si>
    <t>Fideicomisos, Mandatos y Contratos Análogos</t>
  </si>
  <si>
    <t>Pasivo no Circulante</t>
  </si>
  <si>
    <t>Participaciones y Aportaciones de Capital</t>
  </si>
  <si>
    <t>Cuentas por Pagar a Largo Plazo</t>
  </si>
  <si>
    <t>Proveedores por Pagar a Largo Plazo</t>
  </si>
  <si>
    <t>Contratistas por Obras Públicas por Pagar a Largo Plazo</t>
  </si>
  <si>
    <t>Documentos por Cobrar a Largo Plazo</t>
  </si>
  <si>
    <t>Deudores Diversos a Largo Plazo</t>
  </si>
  <si>
    <t>Documentos por Pagar a Largo Plazo</t>
  </si>
  <si>
    <t>Ingresos por Recuperar a Largo Plazo</t>
  </si>
  <si>
    <t>Documentos Comerciales por Pagar a Largo Plazo</t>
  </si>
  <si>
    <t>Préstamos Otorgados a Largo Plazo</t>
  </si>
  <si>
    <t>Documentos con Contratistas por Obras Públicas por Pagar a Largo Plazo</t>
  </si>
  <si>
    <t>Otros Derechos a Recibir Efectivo o Equivalentes a Largo Plazo</t>
  </si>
  <si>
    <t>Otros Documentos por Pagar a Largo Plazo</t>
  </si>
  <si>
    <t>Deuda Pública a Largo Plazo</t>
  </si>
  <si>
    <t xml:space="preserve">Terrenos </t>
  </si>
  <si>
    <t>Títulos y Valores de la Deuda Pública Interna a Largo Plazo</t>
  </si>
  <si>
    <t>Viviendas</t>
  </si>
  <si>
    <t>Títulos y Valores de la Deuda Pública Externa a Largo Plazo</t>
  </si>
  <si>
    <t>Edificios no Habitacionales</t>
  </si>
  <si>
    <t>Préstamos de la Deuda Pública Interna por Pagar a Largo Plazo</t>
  </si>
  <si>
    <t>Infraestructura</t>
  </si>
  <si>
    <t>Préstamos de la Deuda Pública Externa por Pagar a Largo Plazo</t>
  </si>
  <si>
    <t>Construcciones en Proceso en Bienes del Dominio Público</t>
  </si>
  <si>
    <t>Arrendamiento Financiero por Pagar a Largo Plazo</t>
  </si>
  <si>
    <t>Construcciones en Proceso en Bienes Propios</t>
  </si>
  <si>
    <t>Otros Bienes Inmuebles</t>
  </si>
  <si>
    <t>Pasivos Diferidos a Largo Plazo</t>
  </si>
  <si>
    <t>Créditos Diferidos a Largo Plazo</t>
  </si>
  <si>
    <t>Intereses Cobrados por Adelantado a Largo Plazo</t>
  </si>
  <si>
    <t>Mobiliario y Equipo de Administración</t>
  </si>
  <si>
    <t>Otros Pasivos Diferidos a Largo Plazo</t>
  </si>
  <si>
    <t>Mobiliario y Equipo Educacional y Recreativo</t>
  </si>
  <si>
    <t>Equipo e Instrumental Médico y de Laboratorio</t>
  </si>
  <si>
    <t>Fondos y Bienes de Terceros en Garantía y/o Administración a Largo Plazo</t>
  </si>
  <si>
    <t>Vehículos y Equipo de Transporte</t>
  </si>
  <si>
    <t>Fondos en Garantía a Largo Plazo</t>
  </si>
  <si>
    <t>Equipo de Defensa y Seguridad</t>
  </si>
  <si>
    <t>Fondos en Administración a Largo Plazo</t>
  </si>
  <si>
    <t>Maquinaria, Otros Equipos y Herramientas</t>
  </si>
  <si>
    <t>Fondos Contingentes a Largo Plazo</t>
  </si>
  <si>
    <t>Colecciones, Obras de Arte y Objetos Valiosos</t>
  </si>
  <si>
    <t>Fondos de Fideicomisos, Mandatos y Contratos Análogos a Largo Plazo</t>
  </si>
  <si>
    <t>Activos Biológicos</t>
  </si>
  <si>
    <t>Otros Fondos de Terceros en Garantía y/o Administración a Largo Plazo</t>
  </si>
  <si>
    <t xml:space="preserve">Otros Bienes Muebles </t>
  </si>
  <si>
    <t>Valores y Bienes en Garantía a Largo Plazo</t>
  </si>
  <si>
    <t>Provisiones a Largo Plazo</t>
  </si>
  <si>
    <t>Software</t>
  </si>
  <si>
    <t>Provisión para Demandas y Juicios a Largo Plazo</t>
  </si>
  <si>
    <t>Patentes, Marcas y Derechos</t>
  </si>
  <si>
    <t>Provisión para Pensiones a Largo Plazo</t>
  </si>
  <si>
    <t>Concesiones y Franquicias</t>
  </si>
  <si>
    <t>Provisión para Contingencias a Largo Plazo</t>
  </si>
  <si>
    <t>Licencias</t>
  </si>
  <si>
    <t>Otras Provisiones a Largo Plazo</t>
  </si>
  <si>
    <t>Otros Activos Intangibles</t>
  </si>
  <si>
    <t>Total Pasivo no Circulante</t>
  </si>
  <si>
    <t xml:space="preserve">Depreciación, Deterioro y Amortización Acumulada de Bienes </t>
  </si>
  <si>
    <t>Total Pasivo(6)</t>
  </si>
  <si>
    <t>Depreciación Acumulada de Bienes Inmuebles</t>
  </si>
  <si>
    <t>Depreciación Acumulada de Infraestructura</t>
  </si>
  <si>
    <t xml:space="preserve">Hacienda Pública/Patrimonio </t>
  </si>
  <si>
    <t>Depreciación Acumulada de Bienes Muebles</t>
  </si>
  <si>
    <t>Hacienda Pública/Patrimonio Contribuido</t>
  </si>
  <si>
    <t xml:space="preserve">Deterioro Acumulado de Activos Biológicos </t>
  </si>
  <si>
    <t>Amortización Acumulada de Activos Intangibles</t>
  </si>
  <si>
    <t>Donaciones de Capital</t>
  </si>
  <si>
    <t>Estudios, Formulación y Evaluación de Proyectos</t>
  </si>
  <si>
    <t>Derechos sobre Bienes en Régimen de Arrendamiento Financiero</t>
  </si>
  <si>
    <t>Gastos Pagados por Adelantado a Largo Plazo</t>
  </si>
  <si>
    <t>Actualización de la Hacienda Pública/Patrimonio</t>
  </si>
  <si>
    <t>Anticipos a Largo Plazo</t>
  </si>
  <si>
    <t>Beneficios al Retiro de Empleados Pagados por Adelantado</t>
  </si>
  <si>
    <t>Otros Activos Diferidos</t>
  </si>
  <si>
    <t>Hacienda Pública/Patrimonio Generado</t>
  </si>
  <si>
    <t>Resultados del Ejercicio: (Ahorro/Desahorro)</t>
  </si>
  <si>
    <t>Estimaciones por Pérdida de Cuentas Incobrables de Documentos por
Cobrar a Largo Plazo</t>
  </si>
  <si>
    <t>Resultados de Ejercicios Anteriores</t>
  </si>
  <si>
    <t>Estimaciones por Pérdida de Cuentas Incobrables de Deudores Diversos por
Cobrar a Largo Plazo</t>
  </si>
  <si>
    <t>Estimaciones por Pérdida de Cuentas Incobrables de Ingresos por Cobrar a Largo
Plazo</t>
  </si>
  <si>
    <t>Estimaciones por Pérdida de Cuentas Incobrables de Préstamos Otorgados a
Largo Plazo</t>
  </si>
  <si>
    <t>Ravalúos</t>
  </si>
  <si>
    <t>Estimaciones por Pérdida de Otras Cuentas Incobrables a Largo Plazo</t>
  </si>
  <si>
    <t>Revalúo de Bienes Inmuebles</t>
  </si>
  <si>
    <t>Revalúo de Bienes Muebles</t>
  </si>
  <si>
    <t>Revalúo de Bienes Intangibles</t>
  </si>
  <si>
    <t>Bienes en Concesión</t>
  </si>
  <si>
    <t>Otros Revalúos</t>
  </si>
  <si>
    <t>Bienes en Arrendamiento Financiero</t>
  </si>
  <si>
    <t>Bienes en Comodato</t>
  </si>
  <si>
    <t>Reservas</t>
  </si>
  <si>
    <t>Reservas de Patrimonio</t>
  </si>
  <si>
    <t>Reservas Territoriales</t>
  </si>
  <si>
    <t>Reservas por Contingencias</t>
  </si>
  <si>
    <t>Total Activo no Circulante</t>
  </si>
  <si>
    <t>Rectificaciones de Resultados de Ejercicios Anteriores</t>
  </si>
  <si>
    <t>Cambios en Políticas Contables</t>
  </si>
  <si>
    <t>Cambios por Errores Contables</t>
  </si>
  <si>
    <t>Exceso o Insuficiencia en la Actualización de la Hacienda Pública/Patrimonio</t>
  </si>
  <si>
    <t>Resultado por Posición Monetaria</t>
  </si>
  <si>
    <t>Resultado por Tenencia de Activos no Monetarios</t>
  </si>
  <si>
    <t>Total Hacienda Pública/Patrimonio(6)</t>
  </si>
  <si>
    <t>Total Activo (6)</t>
  </si>
  <si>
    <t>Total Pasivo y Hacienda Pública/Patrimonio (7)</t>
  </si>
  <si>
    <t>2020 (5)</t>
  </si>
  <si>
    <r>
      <t>Variación</t>
    </r>
    <r>
      <rPr>
        <sz val="8"/>
        <rFont val="Lato"/>
        <family val="2"/>
      </rPr>
      <t xml:space="preserve"> (6)</t>
    </r>
  </si>
  <si>
    <t>%</t>
  </si>
  <si>
    <t>INGRESOS Y OTROS BENEFICIOS</t>
  </si>
  <si>
    <t>Ingresos de la Gestión</t>
  </si>
  <si>
    <t>Contribuciones de Mejoras</t>
  </si>
  <si>
    <t>Aprovechamientos</t>
  </si>
  <si>
    <t>Ingresos por Venta de Bienes y Servicios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</si>
  <si>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</si>
  <si>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</si>
  <si>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</si>
  <si>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</si>
  <si>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</si>
  <si>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</si>
  <si>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r>
      <t xml:space="preserve">Total de Ingresos y Otros Beneficios </t>
    </r>
    <r>
      <rPr>
        <sz val="8"/>
        <rFont val="Lato"/>
        <family val="2"/>
      </rPr>
      <t>(7)</t>
    </r>
  </si>
  <si>
    <t>GASTOS Y OTRAS PÉRDIDAS</t>
  </si>
  <si>
    <t>Gastos de Funcionamiento</t>
  </si>
  <si>
    <t>Intereses, Comisiones y  Otros Gastos de la  Deuda Pública</t>
  </si>
  <si>
    <t>Intereses de la Deuda Pública</t>
  </si>
  <si>
    <t>Comisiones de la Deuda Pública</t>
  </si>
  <si>
    <t>Gastos de la Deuda Pública</t>
  </si>
  <si>
    <t>Costo por Coberturas</t>
  </si>
  <si>
    <t>Apoyos Financieros</t>
  </si>
  <si>
    <t>Adeudos de Ejercicios Fiscales Anteriores (ADEFAS)</t>
  </si>
  <si>
    <t>Otros Gastos y Pérdidas Extraordinarias</t>
  </si>
  <si>
    <t>Estimaciones, Depreciaciones, Deterioros, Obsolescencia y Amortizaciones</t>
  </si>
  <si>
    <t>Provisiones</t>
  </si>
  <si>
    <t>Disminución de Inventarios</t>
  </si>
  <si>
    <t>Aumento por Insuficiencia de Estimaciones por Pérdida o Deterioro y Obsolescencia</t>
  </si>
  <si>
    <t>Aumento por Insuficiencia de Provisiones</t>
  </si>
  <si>
    <t>Otros Gastos</t>
  </si>
  <si>
    <t>Inversión Pública</t>
  </si>
  <si>
    <t>Inversión Pública no Capitalizable</t>
  </si>
  <si>
    <t>Bienes Muebles e Intangibles</t>
  </si>
  <si>
    <r>
      <t xml:space="preserve">Total  de Gastos y Otras Pérdidas </t>
    </r>
    <r>
      <rPr>
        <sz val="8"/>
        <rFont val="Lato"/>
        <family val="2"/>
      </rPr>
      <t>(8)</t>
    </r>
  </si>
  <si>
    <t>Resultado del Ejercicio (Ahorro/Desahorro) (9)</t>
  </si>
  <si>
    <t>Nota1: No se Incluyen Utilidades de Intereses, por regla de presentación se revelan como ingresos financieros</t>
  </si>
  <si>
    <r>
      <t xml:space="preserve">Hacienda Pública/     Patrimonio Contribuido  </t>
    </r>
    <r>
      <rPr>
        <sz val="8"/>
        <rFont val="Lato"/>
        <family val="2"/>
      </rPr>
      <t xml:space="preserve"> (4)</t>
    </r>
  </si>
  <si>
    <r>
      <t xml:space="preserve">Hacienda Pública/    Patrimonio Generado de Ejercicios Anteriores </t>
    </r>
    <r>
      <rPr>
        <sz val="8"/>
        <rFont val="Lato"/>
        <family val="2"/>
      </rPr>
      <t>(5)</t>
    </r>
  </si>
  <si>
    <r>
      <t xml:space="preserve">Hacienda Pública/   Patrimonio Generado del Ejercicio </t>
    </r>
    <r>
      <rPr>
        <sz val="8"/>
        <rFont val="Lato"/>
        <family val="2"/>
      </rPr>
      <t>(6)</t>
    </r>
  </si>
  <si>
    <r>
      <t>Exceso o
Insuficiencia en la
Actualización de la
Hacienda Pública /
Patrimonio</t>
    </r>
    <r>
      <rPr>
        <sz val="8"/>
        <rFont val="Lato"/>
        <family val="2"/>
      </rPr>
      <t xml:space="preserve"> (7)</t>
    </r>
  </si>
  <si>
    <r>
      <t>Total</t>
    </r>
    <r>
      <rPr>
        <sz val="9"/>
        <rFont val="Lato"/>
        <family val="2"/>
      </rPr>
      <t xml:space="preserve"> </t>
    </r>
    <r>
      <rPr>
        <sz val="8"/>
        <rFont val="Lato"/>
        <family val="2"/>
      </rPr>
      <t>(8)</t>
    </r>
  </si>
  <si>
    <t>Resultados del Ejercicio (Ahorro/Desahorro)</t>
  </si>
  <si>
    <t xml:space="preserve">Revalúos </t>
  </si>
  <si>
    <t>Estado de Cambios en la Situación Financiera</t>
  </si>
  <si>
    <t>Nombre de la Cuenta (4)</t>
  </si>
  <si>
    <t>Origen 
(5)</t>
  </si>
  <si>
    <t>Aplicación 
(6)</t>
  </si>
  <si>
    <t>Inventario</t>
  </si>
  <si>
    <t>Pasivo</t>
  </si>
  <si>
    <t xml:space="preserve">Títulos y Valores  a Corto Plazo </t>
  </si>
  <si>
    <t>Fondos y Bienes de Terceros en Garantía y / o Administración a Corto Plazo</t>
  </si>
  <si>
    <t>Fondos y Bienes de Terceros en Garantía y / o en Administración a Largo Plazo</t>
  </si>
  <si>
    <t xml:space="preserve">Hacienda Pública / Patrimonio </t>
  </si>
  <si>
    <t>Hacienda Pública / Patrimonio Contribuido</t>
  </si>
  <si>
    <t>Actualización de la Hacienda Pública / Patrimonio</t>
  </si>
  <si>
    <t>Hacienda Pública / Patrimonio Generado</t>
  </si>
  <si>
    <t xml:space="preserve">Reservas </t>
  </si>
  <si>
    <t>Exceso o Insuficiencia en la Actualización de la Hacienda Pública / Patrimonio</t>
  </si>
  <si>
    <r>
      <rPr>
        <b/>
        <sz val="6.5"/>
        <rFont val="Lato"/>
        <family val="2"/>
      </rPr>
      <t>Total</t>
    </r>
    <r>
      <rPr>
        <sz val="6.5"/>
        <rFont val="Lato"/>
        <family val="2"/>
      </rPr>
      <t xml:space="preserve"> (7)</t>
    </r>
  </si>
  <si>
    <t>Intereses de la Deuda</t>
  </si>
  <si>
    <t>(Pesos)</t>
  </si>
  <si>
    <t>A</t>
  </si>
  <si>
    <t xml:space="preserve">Cuenta Pública 2021
Estado de Situación Financiera Comparativo </t>
  </si>
  <si>
    <t>Cuenta Pública 2021
Estado de Actividades Comparativo 
(Cifras en Pesos)</t>
  </si>
  <si>
    <t>2021 (5)</t>
  </si>
  <si>
    <t>Cuenta Pública 2021
Estado de Variación en la Hacienda Pública
 (Cifras en Pesos)</t>
  </si>
  <si>
    <t>Cambios en la Hacienda Pública / Patrimonio Contribuido
Neto 2021 (13)</t>
  </si>
  <si>
    <t>Variaciones de la Hacienda Pública / Patrimonio Generado
Neto 2021 (14)</t>
  </si>
  <si>
    <t>Cambios en el Exceso o Insuficiencia en la Actualización
de la Hacienda Pública/Patrimonio Neto 2021 (15)</t>
  </si>
  <si>
    <t>Hacienda Pública / Patrimonio Neto Final 2021 (16)</t>
  </si>
  <si>
    <t>Cuenta Pública 2021
Estado Analítico del Activo
 (Cifras en Pesos)</t>
  </si>
  <si>
    <t>Cuenta Pública 2021
Estado Analítico de la Deuda y Otros Pasivos
 (Cifras en Pesos)</t>
  </si>
  <si>
    <t>Cuenta Pública 2021</t>
  </si>
  <si>
    <t>Cuenta Pública 2021
Estado de Flujos de Efectivo 
(Cifras en Pesos)</t>
  </si>
  <si>
    <t>Importe 2021  (4)</t>
  </si>
  <si>
    <t>Hacienda Pública / Patrimonio Contribuido Neto 2020 (9)</t>
  </si>
  <si>
    <t>Hacienda Pública / Patrimonio Generado Neto 2020 (10)</t>
  </si>
  <si>
    <t>Exceso o Insuficiencia en la Actualización de la Hacienda
Pública/Patrimonio Neto 2020 (11)</t>
  </si>
  <si>
    <t>Hacienda Pública / Patrimonio Neto Final 2020 (12)</t>
  </si>
  <si>
    <t>Importe  2020 (4)</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</si>
  <si>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</si>
  <si>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</si>
  <si>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</si>
  <si>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r>
      <t>Productos</t>
    </r>
    <r>
      <rPr>
        <vertAlign val="superscript"/>
        <sz val="10"/>
        <color theme="0"/>
        <rFont val="Lato"/>
        <family val="2"/>
      </rPr>
      <t>1</t>
    </r>
  </si>
  <si>
    <r>
      <t>Instituciones de Crédito:</t>
    </r>
    <r>
      <rPr>
        <sz val="11"/>
        <color theme="0"/>
        <rFont val="Lato"/>
        <family val="2"/>
      </rPr>
      <t>1</t>
    </r>
  </si>
  <si>
    <r>
      <t>Títulos y Valores</t>
    </r>
    <r>
      <rPr>
        <sz val="11"/>
        <color theme="0"/>
        <rFont val="Lato"/>
        <family val="2"/>
      </rPr>
      <t>1</t>
    </r>
  </si>
  <si>
    <r>
      <t>Arrendamientos Financieros</t>
    </r>
    <r>
      <rPr>
        <sz val="11"/>
        <color theme="0"/>
        <rFont val="Lato"/>
        <family val="2"/>
      </rPr>
      <t>1</t>
    </r>
  </si>
  <si>
    <r>
      <t>Organismos Financieros Internacionales</t>
    </r>
    <r>
      <rPr>
        <sz val="11"/>
        <color theme="0"/>
        <rFont val="Lato"/>
        <family val="2"/>
      </rPr>
      <t>1</t>
    </r>
  </si>
  <si>
    <r>
      <t>Deuda Bilateral</t>
    </r>
    <r>
      <rPr>
        <sz val="11"/>
        <color theme="0"/>
        <rFont val="Lato"/>
        <family val="2"/>
      </rPr>
      <t>1</t>
    </r>
  </si>
  <si>
    <t xml:space="preserve"> (8) Agregar las cuentas de orden que vienen presentando en sus estados financieros mensuales</t>
  </si>
  <si>
    <t xml:space="preserve">Identificación de Crédito o Instrumento </t>
  </si>
  <si>
    <r>
      <t>Contratación / Colocación</t>
    </r>
    <r>
      <rPr>
        <sz val="8"/>
        <color indexed="8"/>
        <rFont val="Arial"/>
        <family val="2"/>
      </rPr>
      <t xml:space="preserve"> (8)</t>
    </r>
  </si>
  <si>
    <r>
      <t xml:space="preserve">Amortización </t>
    </r>
    <r>
      <rPr>
        <sz val="8"/>
        <color indexed="8"/>
        <rFont val="Arial"/>
        <family val="2"/>
      </rPr>
      <t>(9)</t>
    </r>
  </si>
  <si>
    <r>
      <t xml:space="preserve">Endeudamiento Neto </t>
    </r>
    <r>
      <rPr>
        <sz val="8"/>
        <color indexed="8"/>
        <rFont val="Arial"/>
        <family val="2"/>
      </rPr>
      <t>(10)</t>
    </r>
  </si>
  <si>
    <r>
      <t xml:space="preserve">Institución bancaria quien emitió el crédito </t>
    </r>
    <r>
      <rPr>
        <sz val="8"/>
        <color indexed="8"/>
        <rFont val="Arial"/>
        <family val="2"/>
      </rPr>
      <t>(3)</t>
    </r>
  </si>
  <si>
    <r>
      <t xml:space="preserve"> Nombre de a quien se otorga el crédito </t>
    </r>
    <r>
      <rPr>
        <sz val="8"/>
        <color indexed="8"/>
        <rFont val="Arial"/>
        <family val="2"/>
      </rPr>
      <t>(4)</t>
    </r>
  </si>
  <si>
    <r>
      <t xml:space="preserve">Fecha en la que se otorga el crédito </t>
    </r>
    <r>
      <rPr>
        <sz val="8"/>
        <color indexed="8"/>
        <rFont val="Arial"/>
        <family val="2"/>
      </rPr>
      <t>(5)</t>
    </r>
  </si>
  <si>
    <r>
      <t xml:space="preserve">Fecha de vencimiento del crédito </t>
    </r>
    <r>
      <rPr>
        <sz val="8"/>
        <color indexed="8"/>
        <rFont val="Arial"/>
        <family val="2"/>
      </rPr>
      <t>(6)</t>
    </r>
  </si>
  <si>
    <r>
      <t xml:space="preserve">Núm. de cuenta del crédito </t>
    </r>
    <r>
      <rPr>
        <sz val="8"/>
        <color indexed="8"/>
        <rFont val="Arial"/>
        <family val="2"/>
      </rPr>
      <t xml:space="preserve">(7) </t>
    </r>
  </si>
  <si>
    <t>B</t>
  </si>
  <si>
    <t>C=A - B</t>
  </si>
  <si>
    <t>Créditos Bancarios</t>
  </si>
  <si>
    <t>(B) Ejercicios anteriores</t>
  </si>
  <si>
    <t xml:space="preserve">Total créditos bancarios (11) </t>
  </si>
  <si>
    <t>Otros Instrumentos de Deuda</t>
  </si>
  <si>
    <t xml:space="preserve">Total otros instrumentos de deuda (12) </t>
  </si>
  <si>
    <r>
      <t>Total</t>
    </r>
    <r>
      <rPr>
        <b/>
        <sz val="8"/>
        <color indexed="8"/>
        <rFont val="Arial"/>
        <family val="2"/>
      </rPr>
      <t xml:space="preserve"> </t>
    </r>
    <r>
      <rPr>
        <sz val="8"/>
        <color indexed="8"/>
        <rFont val="Arial"/>
        <family val="2"/>
      </rPr>
      <t>(13)</t>
    </r>
  </si>
  <si>
    <t>(A) Ejercicio 2021</t>
  </si>
  <si>
    <t>Recurso</t>
  </si>
  <si>
    <r>
      <t xml:space="preserve">Devengado </t>
    </r>
    <r>
      <rPr>
        <sz val="8"/>
        <color indexed="8"/>
        <rFont val="Arial"/>
        <family val="2"/>
      </rPr>
      <t>(8)</t>
    </r>
  </si>
  <si>
    <r>
      <t>Pagado</t>
    </r>
    <r>
      <rPr>
        <b/>
        <sz val="8"/>
        <color indexed="8"/>
        <rFont val="Arial"/>
        <family val="2"/>
      </rPr>
      <t xml:space="preserve"> </t>
    </r>
    <r>
      <rPr>
        <sz val="8"/>
        <color indexed="8"/>
        <rFont val="Arial"/>
        <family val="2"/>
      </rPr>
      <t>(9)</t>
    </r>
  </si>
  <si>
    <t xml:space="preserve">Total créditos bancarios (10) </t>
  </si>
  <si>
    <t xml:space="preserve">Total otros instrumentos de deuda (11) </t>
  </si>
  <si>
    <r>
      <t>Total</t>
    </r>
    <r>
      <rPr>
        <b/>
        <sz val="8"/>
        <color indexed="8"/>
        <rFont val="Arial"/>
        <family val="2"/>
      </rPr>
      <t xml:space="preserve"> </t>
    </r>
    <r>
      <rPr>
        <sz val="8"/>
        <color indexed="8"/>
        <rFont val="Arial"/>
        <family val="2"/>
      </rPr>
      <t>(12)</t>
    </r>
  </si>
  <si>
    <t>Concepto (4)</t>
  </si>
  <si>
    <r>
      <rPr>
        <b/>
        <sz val="10"/>
        <rFont val="Lato"/>
        <family val="2"/>
      </rPr>
      <t>Entidad Municipal:</t>
    </r>
    <r>
      <rPr>
        <sz val="8"/>
        <rFont val="Lato"/>
        <family val="2"/>
      </rPr>
      <t xml:space="preserve"> (1)     JOCOTITLAN     No. 3028</t>
    </r>
  </si>
  <si>
    <r>
      <t xml:space="preserve">Al </t>
    </r>
    <r>
      <rPr>
        <b/>
        <u/>
        <sz val="10"/>
        <rFont val="Lato"/>
      </rPr>
      <t>31</t>
    </r>
    <r>
      <rPr>
        <b/>
        <sz val="10"/>
        <rFont val="Lato"/>
        <family val="2"/>
      </rPr>
      <t xml:space="preserve"> de </t>
    </r>
    <r>
      <rPr>
        <b/>
        <u/>
        <sz val="10"/>
        <rFont val="Lato"/>
      </rPr>
      <t>Diciembre</t>
    </r>
    <r>
      <rPr>
        <b/>
        <sz val="10"/>
        <rFont val="Lato"/>
        <family val="2"/>
      </rPr>
      <t xml:space="preserve"> de 2021 (2)</t>
    </r>
  </si>
  <si>
    <r>
      <t xml:space="preserve"> Del </t>
    </r>
    <r>
      <rPr>
        <b/>
        <u/>
        <sz val="10"/>
        <rFont val="Lato"/>
      </rPr>
      <t>01</t>
    </r>
    <r>
      <rPr>
        <b/>
        <sz val="10"/>
        <rFont val="Lato"/>
        <family val="2"/>
      </rPr>
      <t xml:space="preserve"> de </t>
    </r>
    <r>
      <rPr>
        <b/>
        <u/>
        <sz val="10"/>
        <rFont val="Lato"/>
      </rPr>
      <t>Enero</t>
    </r>
    <r>
      <rPr>
        <b/>
        <sz val="10"/>
        <rFont val="Lato"/>
        <family val="2"/>
      </rPr>
      <t xml:space="preserve"> al </t>
    </r>
    <r>
      <rPr>
        <b/>
        <u/>
        <sz val="10"/>
        <rFont val="Lato"/>
      </rPr>
      <t>31</t>
    </r>
    <r>
      <rPr>
        <b/>
        <sz val="10"/>
        <rFont val="Lato"/>
        <family val="2"/>
      </rPr>
      <t xml:space="preserve"> de </t>
    </r>
    <r>
      <rPr>
        <b/>
        <u/>
        <sz val="10"/>
        <rFont val="Lato"/>
      </rPr>
      <t>Diciembre</t>
    </r>
    <r>
      <rPr>
        <b/>
        <sz val="10"/>
        <rFont val="Lato"/>
        <family val="2"/>
      </rPr>
      <t xml:space="preserve"> de 2021 (2)</t>
    </r>
  </si>
  <si>
    <r>
      <t>Entidad Municipal:</t>
    </r>
    <r>
      <rPr>
        <sz val="8"/>
        <rFont val="Lato"/>
        <family val="2"/>
      </rPr>
      <t xml:space="preserve"> (1)       JOCOTITLAN     No. 3028</t>
    </r>
  </si>
  <si>
    <r>
      <t xml:space="preserve">Entidad Municipal: </t>
    </r>
    <r>
      <rPr>
        <sz val="8"/>
        <rFont val="Lato"/>
        <family val="2"/>
      </rPr>
      <t>(1)               JOCOTITLAN     No. 3028</t>
    </r>
  </si>
  <si>
    <r>
      <t xml:space="preserve"> Del </t>
    </r>
    <r>
      <rPr>
        <b/>
        <u/>
        <sz val="10"/>
        <rFont val="Lato"/>
      </rPr>
      <t>1 de Enero</t>
    </r>
    <r>
      <rPr>
        <b/>
        <sz val="10"/>
        <rFont val="Lato"/>
        <family val="2"/>
      </rPr>
      <t xml:space="preserve"> al </t>
    </r>
    <r>
      <rPr>
        <b/>
        <u/>
        <sz val="10"/>
        <rFont val="Lato"/>
      </rPr>
      <t>31 de Diciembre</t>
    </r>
    <r>
      <rPr>
        <b/>
        <sz val="10"/>
        <rFont val="Lato"/>
        <family val="2"/>
      </rPr>
      <t xml:space="preserve"> de 2021 (2)</t>
    </r>
  </si>
  <si>
    <r>
      <t xml:space="preserve">Del </t>
    </r>
    <r>
      <rPr>
        <b/>
        <u/>
        <sz val="10"/>
        <rFont val="Lato"/>
      </rPr>
      <t>01 de Enero</t>
    </r>
    <r>
      <rPr>
        <b/>
        <sz val="10"/>
        <rFont val="Lato"/>
        <family val="2"/>
      </rPr>
      <t xml:space="preserve"> al </t>
    </r>
    <r>
      <rPr>
        <b/>
        <u/>
        <sz val="10"/>
        <rFont val="Lato"/>
      </rPr>
      <t>31 de Diciembre</t>
    </r>
    <r>
      <rPr>
        <b/>
        <sz val="10"/>
        <rFont val="Lato"/>
        <family val="2"/>
      </rPr>
      <t xml:space="preserve"> de 2021 (2)</t>
    </r>
  </si>
  <si>
    <r>
      <t xml:space="preserve">Entidad Municipal: </t>
    </r>
    <r>
      <rPr>
        <sz val="8"/>
        <rFont val="Lato"/>
        <family val="2"/>
      </rPr>
      <t>(1)     JOCOTITLAN     No. 3028</t>
    </r>
  </si>
  <si>
    <t>2111-0001-0000-0000-0001</t>
  </si>
  <si>
    <t>M.N.</t>
  </si>
  <si>
    <t>COMPLEMENTO DE NOMINA</t>
  </si>
  <si>
    <t>2112-0001-0000-0000-0001</t>
  </si>
  <si>
    <t>PROVEEDORES A PAGAR A CORTO PLAZO</t>
  </si>
  <si>
    <t>2117-0001-0001-0002-0001</t>
  </si>
  <si>
    <t>CREDITO A MEDIANO PLAZO</t>
  </si>
  <si>
    <t>2117-0001-0001-0002-0004</t>
  </si>
  <si>
    <t>4.5% DE FONDO DE PENSIONES</t>
  </si>
  <si>
    <t>2117-0001-0001-0002-0005</t>
  </si>
  <si>
    <t>3.0 % SERVICIO MEDICO</t>
  </si>
  <si>
    <t>2117-0001-0001-0002-0006</t>
  </si>
  <si>
    <t>SEGURO DE VIDA</t>
  </si>
  <si>
    <t>2117-0001-0001-0002-0007</t>
  </si>
  <si>
    <t>C. SIST. DE CAP. INDIVIDUAL</t>
  </si>
  <si>
    <t>2117-0001-0001-0003-0002</t>
  </si>
  <si>
    <t>RETENCIONES DE I.S.P.T.</t>
  </si>
  <si>
    <t>2117-0001-0001-0004-0001</t>
  </si>
  <si>
    <t>CUOTAS SINDICALES</t>
  </si>
  <si>
    <t>2117-0001-0001-0005-0001</t>
  </si>
  <si>
    <t>PENCION ALIMENTICIA</t>
  </si>
  <si>
    <t>2119-0001-0001-0000-0001</t>
  </si>
  <si>
    <t>4.5 % DE FONDO DE PENSIONES</t>
  </si>
  <si>
    <t>2119-0001-0001-0000-0002</t>
  </si>
  <si>
    <t>2119-0001-0001-0000-0003</t>
  </si>
  <si>
    <t>PRESTAMO QUIROGRAFARIO</t>
  </si>
  <si>
    <t>2119-0001-0001-0000-0004</t>
  </si>
  <si>
    <t>PRESTAMOS HIPOTECARIOS</t>
  </si>
  <si>
    <t>2119-0001-0001-0000-0005</t>
  </si>
  <si>
    <t>SEGUROS DE VIDA</t>
  </si>
  <si>
    <t>2119-0001-0001-0000-0006</t>
  </si>
  <si>
    <t>C. SIST.DE CAP. INDIVIDUAL</t>
  </si>
  <si>
    <t>2119-0001-0001-0000-0007</t>
  </si>
  <si>
    <t>LINEA BLANCA</t>
  </si>
  <si>
    <t>2119-0001-0003-0000-0001</t>
  </si>
  <si>
    <t>RETENCIONES I.S.P.T.</t>
  </si>
  <si>
    <t>2119-0001-0003-0000-0002</t>
  </si>
  <si>
    <t>10 % SOBRE HONORARIOS (I.S.R.)</t>
  </si>
  <si>
    <r>
      <rPr>
        <b/>
        <sz val="11"/>
        <color indexed="8"/>
        <rFont val="Lato"/>
        <family val="2"/>
      </rPr>
      <t>Entidad Municipal</t>
    </r>
    <r>
      <rPr>
        <sz val="11"/>
        <color indexed="8"/>
        <rFont val="Lato"/>
        <family val="2"/>
      </rPr>
      <t xml:space="preserve">: </t>
    </r>
    <r>
      <rPr>
        <sz val="8"/>
        <color indexed="8"/>
        <rFont val="Lato"/>
        <family val="2"/>
      </rPr>
      <t xml:space="preserve">(1)     JOCOTITLAN     No. 3028  </t>
    </r>
  </si>
  <si>
    <r>
      <t xml:space="preserve">Del </t>
    </r>
    <r>
      <rPr>
        <u/>
        <sz val="11"/>
        <color indexed="8"/>
        <rFont val="Lato"/>
      </rPr>
      <t>01 de Enero</t>
    </r>
    <r>
      <rPr>
        <sz val="11"/>
        <color indexed="8"/>
        <rFont val="Lato"/>
        <family val="2"/>
      </rPr>
      <t xml:space="preserve"> al </t>
    </r>
    <r>
      <rPr>
        <u/>
        <sz val="11"/>
        <color indexed="8"/>
        <rFont val="Lato"/>
      </rPr>
      <t>31 de Diciembre</t>
    </r>
    <r>
      <rPr>
        <sz val="11"/>
        <color indexed="8"/>
        <rFont val="Lato"/>
        <family val="2"/>
      </rPr>
      <t xml:space="preserve"> de 2021 (2)</t>
    </r>
  </si>
  <si>
    <r>
      <t>Entidad Municipal:</t>
    </r>
    <r>
      <rPr>
        <sz val="10"/>
        <rFont val="Lato"/>
        <family val="2"/>
      </rPr>
      <t xml:space="preserve">(1)     JOCOTITLAN     No. 3028 </t>
    </r>
  </si>
  <si>
    <r>
      <t xml:space="preserve"> Del </t>
    </r>
    <r>
      <rPr>
        <b/>
        <u/>
        <sz val="10"/>
        <rFont val="Lato"/>
      </rPr>
      <t>01 de Enero</t>
    </r>
    <r>
      <rPr>
        <b/>
        <sz val="10"/>
        <rFont val="Lato"/>
        <family val="2"/>
      </rPr>
      <t xml:space="preserve"> al </t>
    </r>
    <r>
      <rPr>
        <b/>
        <u/>
        <sz val="10"/>
        <rFont val="Lato"/>
      </rPr>
      <t>31 de Diciembre</t>
    </r>
    <r>
      <rPr>
        <b/>
        <sz val="10"/>
        <rFont val="Lato"/>
        <family val="2"/>
      </rPr>
      <t xml:space="preserve"> de 2021 (2)</t>
    </r>
  </si>
  <si>
    <r>
      <t xml:space="preserve">Entidad Municipal: </t>
    </r>
    <r>
      <rPr>
        <sz val="8"/>
        <rFont val="Lato"/>
        <family val="2"/>
      </rPr>
      <t>(1)        JOCOTITLAN     No. 3028</t>
    </r>
  </si>
  <si>
    <r>
      <t xml:space="preserve">Del </t>
    </r>
    <r>
      <rPr>
        <u/>
        <sz val="8"/>
        <rFont val="Lato"/>
      </rPr>
      <t>01 de Enero</t>
    </r>
    <r>
      <rPr>
        <sz val="8"/>
        <rFont val="Lato"/>
        <family val="2"/>
      </rPr>
      <t xml:space="preserve"> al </t>
    </r>
    <r>
      <rPr>
        <u/>
        <sz val="8"/>
        <rFont val="Lato"/>
      </rPr>
      <t>31 de Diciembre</t>
    </r>
    <r>
      <rPr>
        <sz val="8"/>
        <rFont val="Lato"/>
        <family val="2"/>
      </rPr>
      <t xml:space="preserve"> de 2021 (2)</t>
    </r>
  </si>
  <si>
    <r>
      <t xml:space="preserve">Entidad Municipal: </t>
    </r>
    <r>
      <rPr>
        <sz val="8"/>
        <color indexed="8"/>
        <rFont val="Arial"/>
        <family val="2"/>
      </rPr>
      <t>(1)         JOCOTITLAN     No. 3028</t>
    </r>
  </si>
  <si>
    <r>
      <t xml:space="preserve">Periodo del </t>
    </r>
    <r>
      <rPr>
        <u/>
        <sz val="10"/>
        <color indexed="8"/>
        <rFont val="Lato"/>
      </rPr>
      <t>01</t>
    </r>
    <r>
      <rPr>
        <sz val="10"/>
        <color indexed="8"/>
        <rFont val="Lato"/>
        <family val="2"/>
      </rPr>
      <t xml:space="preserve"> al </t>
    </r>
    <r>
      <rPr>
        <u/>
        <sz val="10"/>
        <color indexed="8"/>
        <rFont val="Lato"/>
      </rPr>
      <t>31 de Diciembre</t>
    </r>
    <r>
      <rPr>
        <sz val="10"/>
        <color indexed="8"/>
        <rFont val="Lato"/>
        <family val="2"/>
      </rPr>
      <t xml:space="preserve"> de </t>
    </r>
    <r>
      <rPr>
        <u/>
        <sz val="10"/>
        <color indexed="8"/>
        <rFont val="Lato"/>
      </rPr>
      <t>2021</t>
    </r>
    <r>
      <rPr>
        <sz val="10"/>
        <color indexed="8"/>
        <rFont val="Lato"/>
        <family val="2"/>
      </rPr>
      <t xml:space="preserve"> </t>
    </r>
    <r>
      <rPr>
        <sz val="8"/>
        <color indexed="8"/>
        <rFont val="Lato"/>
        <family val="2"/>
      </rPr>
      <t>(2)</t>
    </r>
  </si>
  <si>
    <t>Entidad Municipal: (1)          JOCOTITLAN     No. 3028</t>
  </si>
  <si>
    <r>
      <t>Al</t>
    </r>
    <r>
      <rPr>
        <b/>
        <u/>
        <sz val="9"/>
        <color indexed="8"/>
        <rFont val="Arial"/>
        <family val="2"/>
      </rPr>
      <t>__31_</t>
    </r>
    <r>
      <rPr>
        <b/>
        <sz val="9"/>
        <color indexed="8"/>
        <rFont val="Arial"/>
        <family val="2"/>
      </rPr>
      <t>_de</t>
    </r>
    <r>
      <rPr>
        <b/>
        <u/>
        <sz val="9"/>
        <color indexed="8"/>
        <rFont val="Arial"/>
        <family val="2"/>
      </rPr>
      <t>__DICIEMBRE__</t>
    </r>
    <r>
      <rPr>
        <b/>
        <sz val="9"/>
        <color indexed="8"/>
        <rFont val="Arial"/>
        <family val="2"/>
      </rPr>
      <t>de 2021  (2)</t>
    </r>
  </si>
  <si>
    <r>
      <t>Al_</t>
    </r>
    <r>
      <rPr>
        <b/>
        <u/>
        <sz val="9"/>
        <color indexed="8"/>
        <rFont val="Arial"/>
        <family val="2"/>
      </rPr>
      <t>_31_</t>
    </r>
    <r>
      <rPr>
        <b/>
        <sz val="9"/>
        <color indexed="8"/>
        <rFont val="Arial"/>
        <family val="2"/>
      </rPr>
      <t>_de__</t>
    </r>
    <r>
      <rPr>
        <b/>
        <u/>
        <sz val="9"/>
        <color indexed="8"/>
        <rFont val="Arial"/>
        <family val="2"/>
      </rPr>
      <t>DICIEMBRE</t>
    </r>
    <r>
      <rPr>
        <b/>
        <sz val="9"/>
        <color indexed="8"/>
        <rFont val="Arial"/>
        <family val="2"/>
      </rPr>
      <t>__de 2021  (2)</t>
    </r>
  </si>
  <si>
    <r>
      <t>Bienes Disponibles para su Transformación o Consumo</t>
    </r>
    <r>
      <rPr>
        <sz val="8"/>
        <color indexed="8"/>
        <rFont val="Lato"/>
        <family val="2"/>
      </rPr>
      <t xml:space="preserve"> (5)  </t>
    </r>
    <r>
      <rPr>
        <b/>
        <sz val="8"/>
        <color indexed="8"/>
        <rFont val="Lato"/>
      </rPr>
      <t>SIN MOVIMIENTO</t>
    </r>
  </si>
  <si>
    <t>Periodo del 01 al 31 de Diciembre de 2021 (2)</t>
  </si>
  <si>
    <r>
      <t xml:space="preserve">Derechos a recibir Efectivo y Equivalentes y Bienes o Servicios a Recibir </t>
    </r>
    <r>
      <rPr>
        <sz val="8"/>
        <color indexed="8"/>
        <rFont val="Lato"/>
        <family val="2"/>
      </rPr>
      <t xml:space="preserve">(4) </t>
    </r>
    <r>
      <rPr>
        <b/>
        <sz val="8"/>
        <color indexed="8"/>
        <rFont val="Lato"/>
      </rPr>
      <t>SE CUENTA CON UN SALDO DE DEUDORES POR COBRAR A CORTO PLAZO</t>
    </r>
  </si>
  <si>
    <r>
      <t>Inversiones Financieras</t>
    </r>
    <r>
      <rPr>
        <sz val="8"/>
        <color indexed="8"/>
        <rFont val="Lato"/>
        <family val="2"/>
      </rPr>
      <t xml:space="preserve"> (6) </t>
    </r>
    <r>
      <rPr>
        <b/>
        <sz val="8"/>
        <color indexed="8"/>
        <rFont val="Lato"/>
      </rPr>
      <t>SIN MOVIMIENTO</t>
    </r>
  </si>
  <si>
    <r>
      <t xml:space="preserve">Ingresos de Gestión </t>
    </r>
    <r>
      <rPr>
        <sz val="8"/>
        <color indexed="8"/>
        <rFont val="Lato"/>
        <family val="2"/>
      </rPr>
      <t xml:space="preserve">(11)  </t>
    </r>
    <r>
      <rPr>
        <b/>
        <sz val="8"/>
        <color indexed="8"/>
        <rFont val="Lato"/>
      </rPr>
      <t>SIN MOVIMIENTOS.</t>
    </r>
  </si>
  <si>
    <r>
      <t xml:space="preserve">Otros Ingresos y Beneficios </t>
    </r>
    <r>
      <rPr>
        <sz val="8"/>
        <color indexed="8"/>
        <rFont val="Lato"/>
        <family val="2"/>
      </rPr>
      <t xml:space="preserve">(13) </t>
    </r>
    <r>
      <rPr>
        <b/>
        <sz val="8"/>
        <color indexed="8"/>
        <rFont val="Lato"/>
      </rPr>
      <t>SIN MOVIMIENTO</t>
    </r>
  </si>
  <si>
    <r>
      <t xml:space="preserve">Gastos y Otras Pérdidas </t>
    </r>
    <r>
      <rPr>
        <sz val="8"/>
        <color indexed="8"/>
        <rFont val="Lato"/>
        <family val="2"/>
      </rPr>
      <t xml:space="preserve">(14) </t>
    </r>
    <r>
      <rPr>
        <b/>
        <sz val="8"/>
        <color indexed="8"/>
        <rFont val="Lato"/>
      </rPr>
      <t>SIN MOVIMIENTO</t>
    </r>
  </si>
  <si>
    <r>
      <t xml:space="preserve">Valores </t>
    </r>
    <r>
      <rPr>
        <b/>
        <sz val="9"/>
        <color indexed="8"/>
        <rFont val="Lato"/>
      </rPr>
      <t>SIN MOVIMIENTO</t>
    </r>
  </si>
  <si>
    <r>
      <t xml:space="preserve">Emisión de obligaciones </t>
    </r>
    <r>
      <rPr>
        <b/>
        <sz val="9"/>
        <color indexed="8"/>
        <rFont val="Lato"/>
      </rPr>
      <t>SIN MOVIMIENTO</t>
    </r>
  </si>
  <si>
    <r>
      <t xml:space="preserve">Avales y Garantías </t>
    </r>
    <r>
      <rPr>
        <b/>
        <sz val="9"/>
        <color indexed="8"/>
        <rFont val="Lato"/>
      </rPr>
      <t>SIN MOVIMIENTO</t>
    </r>
  </si>
  <si>
    <r>
      <t xml:space="preserve">Bienes en concesión y en comodato </t>
    </r>
    <r>
      <rPr>
        <b/>
        <sz val="9"/>
        <color indexed="8"/>
        <rFont val="Lato"/>
      </rPr>
      <t>SIN MOVIMIENTO</t>
    </r>
  </si>
  <si>
    <r>
      <t xml:space="preserve">Autorización e Historia </t>
    </r>
    <r>
      <rPr>
        <sz val="8"/>
        <color indexed="8"/>
        <rFont val="Lato"/>
        <family val="2"/>
      </rPr>
      <t>(5) Sin movimientos</t>
    </r>
  </si>
  <si>
    <r>
      <t xml:space="preserve">Responsabilidad Sobre la Presentación Razonable de la Información Contable </t>
    </r>
    <r>
      <rPr>
        <sz val="8"/>
        <color indexed="8"/>
        <rFont val="Lato"/>
        <family val="2"/>
      </rPr>
      <t>(18) sin movimientos</t>
    </r>
  </si>
  <si>
    <r>
      <t xml:space="preserve">Partes Relacionadas </t>
    </r>
    <r>
      <rPr>
        <sz val="8"/>
        <color indexed="8"/>
        <rFont val="Lato"/>
        <family val="2"/>
      </rPr>
      <t>(17) sin movimientos</t>
    </r>
  </si>
  <si>
    <r>
      <t>Eventos Posteriores al Cierre</t>
    </r>
    <r>
      <rPr>
        <sz val="8"/>
        <color indexed="8"/>
        <rFont val="Lato"/>
        <family val="2"/>
      </rPr>
      <t xml:space="preserve"> (16) sin movimientos</t>
    </r>
  </si>
  <si>
    <r>
      <t xml:space="preserve">Información por Segmentos </t>
    </r>
    <r>
      <rPr>
        <sz val="8"/>
        <color indexed="8"/>
        <rFont val="Lato"/>
        <family val="2"/>
      </rPr>
      <t>(15) sin movimientos</t>
    </r>
  </si>
  <si>
    <r>
      <t xml:space="preserve">Organización y Objeto Social </t>
    </r>
    <r>
      <rPr>
        <sz val="8"/>
        <color indexed="8"/>
        <rFont val="Lato"/>
        <family val="2"/>
      </rPr>
      <t>(6)  Sin movimientos</t>
    </r>
  </si>
  <si>
    <r>
      <t>Estimaciones y Deterioros</t>
    </r>
    <r>
      <rPr>
        <sz val="8"/>
        <color indexed="8"/>
        <rFont val="Lato"/>
        <family val="2"/>
      </rPr>
      <t xml:space="preserve"> (8) </t>
    </r>
    <r>
      <rPr>
        <b/>
        <sz val="8"/>
        <color indexed="8"/>
        <rFont val="Lato"/>
      </rPr>
      <t>MOVIMIENTOS RELACIONADOS A LA DEPRECIACION ACUMULADA DE BIENES MUEBLES</t>
    </r>
  </si>
  <si>
    <r>
      <t>Bienes Muebles, Inmuebles e Intangibles</t>
    </r>
    <r>
      <rPr>
        <sz val="8"/>
        <color indexed="8"/>
        <rFont val="Lato"/>
        <family val="2"/>
      </rPr>
      <t xml:space="preserve"> (7) </t>
    </r>
    <r>
      <rPr>
        <b/>
        <sz val="8"/>
        <color indexed="8"/>
        <rFont val="Lato"/>
      </rPr>
      <t>SE CUENTA CON SALDO  CORRESPONDIENTE A TERRENOS  Y EDIFICIOS NO HABITACIONALES</t>
    </r>
  </si>
  <si>
    <r>
      <t>Efectivo y Equivalentes</t>
    </r>
    <r>
      <rPr>
        <sz val="8"/>
        <color indexed="8"/>
        <rFont val="Lato"/>
        <family val="2"/>
      </rPr>
      <t xml:space="preserve"> (3) </t>
    </r>
    <r>
      <rPr>
        <b/>
        <sz val="8"/>
        <color indexed="8"/>
        <rFont val="Lato"/>
      </rPr>
      <t xml:space="preserve">AL CIERRE DEL EJERCICIO  EN ESTE RUBRO SE CUENTA CON UN SALDO </t>
    </r>
  </si>
  <si>
    <r>
      <t xml:space="preserve">Otros Activos </t>
    </r>
    <r>
      <rPr>
        <sz val="8"/>
        <color indexed="8"/>
        <rFont val="Lato"/>
        <family val="2"/>
      </rPr>
      <t xml:space="preserve">(9) </t>
    </r>
    <r>
      <rPr>
        <b/>
        <sz val="8"/>
        <color indexed="8"/>
        <rFont val="Lato"/>
      </rPr>
      <t>SIN MOVIMIENTO</t>
    </r>
  </si>
  <si>
    <r>
      <t xml:space="preserve">Contratos para Inversión Mediante Proyectos para Prestación de Servicios (PPS) y Similares </t>
    </r>
    <r>
      <rPr>
        <b/>
        <sz val="9"/>
        <color indexed="8"/>
        <rFont val="Lato"/>
      </rPr>
      <t>SIN MOVIMIENTO</t>
    </r>
  </si>
  <si>
    <r>
      <t xml:space="preserve">Participaciones, Aportaciones, Convenios, Incentivos Derivados de la Colaboración Fiscal, Fondos Distintos de Aportaciones, Transferencias, Asignaciones, Subsidios y Subvenciones, y Pensiones y Jubilaciones </t>
    </r>
    <r>
      <rPr>
        <sz val="8"/>
        <color indexed="8"/>
        <rFont val="Lato"/>
        <family val="2"/>
      </rPr>
      <t xml:space="preserve">(12)  </t>
    </r>
    <r>
      <rPr>
        <b/>
        <sz val="8"/>
        <color indexed="8"/>
        <rFont val="Lato"/>
      </rPr>
      <t>LOS INGRESOS REALIZADOS POR MEDIO DE PARTICIPACION PARA LA INSTITUCION DEL SISTEMA MUNICIPAL DIF</t>
    </r>
  </si>
  <si>
    <r>
      <t xml:space="preserve">III. Notas al Estado de Variación en la Hacienda Pública </t>
    </r>
    <r>
      <rPr>
        <sz val="8"/>
        <color indexed="8"/>
        <rFont val="Lato"/>
        <family val="2"/>
      </rPr>
      <t xml:space="preserve">(15) </t>
    </r>
    <r>
      <rPr>
        <b/>
        <sz val="8"/>
        <color indexed="8"/>
        <rFont val="Lato"/>
      </rPr>
      <t>SE REALIZARON MOVIMIENTOS  A RESULTADOS DE EJERCICIOS ANTERIORES</t>
    </r>
    <r>
      <rPr>
        <sz val="8"/>
        <color indexed="8"/>
        <rFont val="Lato"/>
        <family val="2"/>
      </rPr>
      <t xml:space="preserve">
</t>
    </r>
  </si>
  <si>
    <r>
      <t>IV. Notas al Estado de Flujos de Efectivo</t>
    </r>
    <r>
      <rPr>
        <sz val="8"/>
        <color indexed="8"/>
        <rFont val="Lato"/>
        <family val="2"/>
      </rPr>
      <t xml:space="preserve"> (16) I</t>
    </r>
    <r>
      <rPr>
        <b/>
        <sz val="8"/>
        <color indexed="8"/>
        <rFont val="Lato"/>
      </rPr>
      <t>NGRESOS NO RACAUDADOS CONFORME A LO PRESUPUESTADO DEBIDO A LA SUSPENCION DE ACTIVIDADES POR PANDEMIA</t>
    </r>
  </si>
  <si>
    <r>
      <t xml:space="preserve">Juicios </t>
    </r>
    <r>
      <rPr>
        <b/>
        <sz val="9"/>
        <color indexed="8"/>
        <rFont val="Lato"/>
      </rPr>
      <t>SIN MOVIMIENTO</t>
    </r>
  </si>
  <si>
    <r>
      <t xml:space="preserve">Cuentas de Ingresos </t>
    </r>
    <r>
      <rPr>
        <b/>
        <sz val="9"/>
        <color indexed="8"/>
        <rFont val="Lato"/>
      </rPr>
      <t>NO REACUADADO POR SUSPENSIÓN DE ACTIVIDADES POR PANDEMIA</t>
    </r>
  </si>
  <si>
    <r>
      <t xml:space="preserve">Cuentas de Egresos </t>
    </r>
    <r>
      <rPr>
        <b/>
        <sz val="9"/>
        <color indexed="8"/>
        <rFont val="Lato"/>
      </rPr>
      <t xml:space="preserve"> ALGUNOS RUBROS SE SOBREGIRARON POR LO QUE SE REALIZARON  AJUSTES PRESUPUESTALES</t>
    </r>
  </si>
  <si>
    <t>Panorama Económico  y Financiero(4) Las condiciones económicas financieras incluye a traves de las aportaciones del municipio y los ingresos que se generan por los servicios brindados a la comunidad, ya que es necesario implementar estrategias que ayuden a mejorar tanto los servicios como los programas a realizar en diferentes comunidades del municipio, invirtiendo los recursos para mayor desarrollo en el cumplimientos a las metas programadas durante el ejercicio</t>
  </si>
  <si>
    <r>
      <t xml:space="preserve">Bases de Preparación de los Estados Financieros </t>
    </r>
    <r>
      <rPr>
        <sz val="8"/>
        <color indexed="8"/>
        <rFont val="Lato"/>
        <family val="2"/>
      </rPr>
      <t>(7) Realizar y ejecutar los movimientos conforme lo establece la ley General de Contabilidad Gubernamental asi como lo determina el CONAC para llevar acabo una buena administración en el termino de los reglamentos que determinan dichas instituciones.</t>
    </r>
  </si>
  <si>
    <r>
      <t xml:space="preserve">Políticas de Contabilidad Significativas </t>
    </r>
    <r>
      <rPr>
        <sz val="8"/>
        <color indexed="8"/>
        <rFont val="Lato"/>
        <family val="2"/>
      </rPr>
      <t>(8) Son políticas contables los principios, bases, reglas y procedimientos específicos adoptados por una entidad al preparar y presentar Estados Financieros. y es responsabilidad de la Contaduría General de Contabilidad Gubernamental dictar las Políticas Contables aplicables en el Sector Publico .</t>
    </r>
  </si>
  <si>
    <r>
      <t>Reporte Analítico del Activo</t>
    </r>
    <r>
      <rPr>
        <sz val="8"/>
        <color indexed="8"/>
        <rFont val="Lato"/>
        <family val="2"/>
      </rPr>
      <t xml:space="preserve"> (9)  Contar con el manual de contabilidad para llevar acabo los registros especificos del activo, de los bienes muebles e inmuebles de las inverciones de dominio público y registrarlos en los 30 dias el inventario fisico de los muebles que se adquieren, asi como ejercer las etapas de presupuesto aprobado, modificado, comprometido y todas sus partida contables.</t>
    </r>
  </si>
  <si>
    <r>
      <t>Fideicomisos, Mandatos y Contratos Análogos</t>
    </r>
    <r>
      <rPr>
        <sz val="8"/>
        <color indexed="8"/>
        <rFont val="Lato"/>
        <family val="2"/>
      </rPr>
      <t xml:space="preserve"> (10) Renovar con anticipación los contratos de cada proveedor que preste sus servicios a la intitucion</t>
    </r>
  </si>
  <si>
    <r>
      <t xml:space="preserve">Reporte de la Recaudación </t>
    </r>
    <r>
      <rPr>
        <sz val="8"/>
        <color indexed="8"/>
        <rFont val="Lato"/>
        <family val="2"/>
      </rPr>
      <t>(11) Los movimentos que se reportan en este ejercicio no se cumplieron al 100 % debido a la pandemia, pues se suspendieron algunas actividades referente a la unidad de rehabilitacion y estancia infantil entre otros casos presenciales</t>
    </r>
  </si>
  <si>
    <r>
      <t xml:space="preserve">Información sobre la Deuda y el Reporte Analítico de la Deuda </t>
    </r>
    <r>
      <rPr>
        <sz val="8"/>
        <color indexed="8"/>
        <rFont val="Lato"/>
        <family val="2"/>
      </rPr>
      <t>(12) La deuda a informar se encuentra debidamente registrada contablemente al pasivo.</t>
    </r>
  </si>
  <si>
    <r>
      <t xml:space="preserve">Calificaciones Otorgadas </t>
    </r>
    <r>
      <rPr>
        <sz val="8"/>
        <color indexed="8"/>
        <rFont val="Lato"/>
        <family val="2"/>
      </rPr>
      <t>(13) Sin movimientos</t>
    </r>
  </si>
  <si>
    <r>
      <t xml:space="preserve">Proceso de Mejora </t>
    </r>
    <r>
      <rPr>
        <sz val="8"/>
        <color indexed="8"/>
        <rFont val="Lato"/>
        <family val="2"/>
      </rPr>
      <t>(14) Llevar acabo las normas establecidas por la Junta de Gobierno donde especifique los manuales, tanto altas y bajas de bienes muebles e inmuebles, manual de procedimiento, y el reglamento interno de dicha institución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</si>
</sst>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00,"/>
    <numFmt numFmtId="165" formatCode="General_)"/>
    <numFmt numFmtId="166" formatCode="_-[$€-2]* #,##0.00_-;\-[$€-2]* #,##0.00_-;_-[$€-2]* &quot;-&quot;??_-"/>
  </numFmts>
  <fonts count="62">
    <font>
      <sz val="11"/>
      <color theme="1"/>
      <name val="Calibri"/>
      <family val="2"/>
      <scheme val="minor"/>
    </font>
    <font>
      <sz val="11"/>
      <color theme="1"/>
      <name val="Calibri"/>
      <family val="2"/>
      <scheme val="minor"/>
    </font>
    <font>
      <sz val="10"/>
      <name val="Arial"/>
      <family val="2"/>
    </font>
    <font>
      <sz val="10"/>
      <name val="Lato"/>
      <family val="2"/>
    </font>
    <font>
      <b/>
      <sz val="10"/>
      <name val="Lato"/>
      <family val="2"/>
    </font>
    <font>
      <b/>
      <sz val="14"/>
      <name val="Lato"/>
      <family val="2"/>
    </font>
    <font>
      <sz val="8"/>
      <name val="Lato"/>
      <family val="2"/>
    </font>
    <font>
      <b/>
      <sz val="5"/>
      <name val="Lato"/>
      <family val="2"/>
    </font>
    <font>
      <b/>
      <sz val="8"/>
      <name val="Lato"/>
      <family val="2"/>
    </font>
    <font>
      <b/>
      <sz val="3"/>
      <name val="Lato"/>
      <family val="2"/>
    </font>
    <font>
      <b/>
      <sz val="9"/>
      <name val="Lato"/>
      <family val="2"/>
    </font>
    <font>
      <sz val="7"/>
      <name val="Lato"/>
      <family val="2"/>
    </font>
    <font>
      <sz val="6"/>
      <name val="Lato"/>
      <family val="2"/>
    </font>
    <font>
      <sz val="11"/>
      <color theme="1"/>
      <name val="Lato"/>
      <family val="2"/>
    </font>
    <font>
      <sz val="10"/>
      <color theme="1"/>
      <name val="Lato"/>
      <family val="2"/>
    </font>
    <font>
      <b/>
      <sz val="11"/>
      <color theme="1"/>
      <name val="Lato"/>
      <family val="2"/>
    </font>
    <font>
      <sz val="11"/>
      <name val="Lato"/>
      <family val="2"/>
    </font>
    <font>
      <b/>
      <sz val="12"/>
      <name val="Lato"/>
      <family val="2"/>
    </font>
    <font>
      <sz val="9"/>
      <name val="Lato"/>
      <family val="2"/>
    </font>
    <font>
      <sz val="12"/>
      <name val="Lato"/>
      <family val="2"/>
    </font>
    <font>
      <b/>
      <sz val="9"/>
      <color theme="1"/>
      <name val="Lato"/>
      <family val="2"/>
    </font>
    <font>
      <b/>
      <sz val="7"/>
      <name val="Lato"/>
      <family val="2"/>
    </font>
    <font>
      <b/>
      <sz val="7"/>
      <color theme="1"/>
      <name val="Lato"/>
      <family val="2"/>
    </font>
    <font>
      <b/>
      <sz val="11"/>
      <color indexed="8"/>
      <name val="Lato"/>
      <family val="2"/>
    </font>
    <font>
      <sz val="11"/>
      <color indexed="8"/>
      <name val="Lato"/>
      <family val="2"/>
    </font>
    <font>
      <sz val="8"/>
      <color indexed="8"/>
      <name val="Lato"/>
      <family val="2"/>
    </font>
    <font>
      <sz val="11"/>
      <color indexed="8"/>
      <name val="Calibri"/>
      <family val="2"/>
    </font>
    <font>
      <sz val="10"/>
      <name val="Courier"/>
      <family val="3"/>
    </font>
    <font>
      <sz val="10"/>
      <color indexed="8"/>
      <name val="Arial"/>
      <family val="2"/>
    </font>
    <font>
      <sz val="11"/>
      <color theme="0"/>
      <name val="Lato"/>
      <family val="2"/>
    </font>
    <font>
      <sz val="10"/>
      <color theme="0"/>
      <name val="Lato"/>
      <family val="2"/>
    </font>
    <font>
      <sz val="9"/>
      <color indexed="8"/>
      <name val="Lato"/>
      <family val="2"/>
    </font>
    <font>
      <sz val="10"/>
      <color indexed="8"/>
      <name val="Lato"/>
      <family val="2"/>
    </font>
    <font>
      <b/>
      <sz val="10"/>
      <color indexed="8"/>
      <name val="Lato"/>
      <family val="2"/>
    </font>
    <font>
      <b/>
      <sz val="9"/>
      <color indexed="8"/>
      <name val="Lato"/>
      <family val="2"/>
    </font>
    <font>
      <sz val="9"/>
      <color indexed="9"/>
      <name val="Lato"/>
      <family val="2"/>
    </font>
    <font>
      <sz val="16"/>
      <color indexed="8"/>
      <name val="Lato"/>
      <family val="2"/>
    </font>
    <font>
      <sz val="9"/>
      <color theme="1"/>
      <name val="Lato"/>
      <family val="2"/>
    </font>
    <font>
      <sz val="11"/>
      <color rgb="FFFF0000"/>
      <name val="Lato"/>
      <family val="2"/>
    </font>
    <font>
      <b/>
      <sz val="10"/>
      <color theme="0"/>
      <name val="Lato"/>
      <family val="2"/>
    </font>
    <font>
      <b/>
      <sz val="6.5"/>
      <name val="Lato"/>
      <family val="2"/>
    </font>
    <font>
      <sz val="6.5"/>
      <name val="Lato"/>
      <family val="2"/>
    </font>
    <font>
      <b/>
      <sz val="6"/>
      <name val="Lato"/>
      <family val="2"/>
    </font>
    <font>
      <b/>
      <sz val="8"/>
      <color indexed="8"/>
      <name val="Arial"/>
      <family val="2"/>
    </font>
    <font>
      <b/>
      <sz val="10"/>
      <color indexed="8"/>
      <name val="Arial"/>
      <family val="2"/>
    </font>
    <font>
      <sz val="8"/>
      <color indexed="8"/>
      <name val="Arial"/>
      <family val="2"/>
    </font>
    <font>
      <sz val="9"/>
      <color indexed="8"/>
      <name val="Arial"/>
      <family val="2"/>
    </font>
    <font>
      <vertAlign val="superscript"/>
      <sz val="10"/>
      <color theme="0"/>
      <name val="Lato"/>
      <family val="2"/>
    </font>
    <font>
      <sz val="10"/>
      <color indexed="8"/>
      <name val="Times New Roman"/>
      <family val="1"/>
    </font>
    <font>
      <b/>
      <sz val="9"/>
      <color indexed="8"/>
      <name val="Arial"/>
      <family val="2"/>
    </font>
    <font>
      <b/>
      <u/>
      <sz val="9"/>
      <color indexed="8"/>
      <name val="Arial"/>
      <family val="2"/>
    </font>
    <font>
      <sz val="9"/>
      <color theme="1"/>
      <name val="Helvetica"/>
      <family val="2"/>
    </font>
    <font>
      <b/>
      <sz val="9"/>
      <color theme="1"/>
      <name val="Helvetica"/>
      <family val="2"/>
    </font>
    <font>
      <sz val="9"/>
      <name val="Helvetica"/>
      <family val="2"/>
    </font>
    <font>
      <b/>
      <sz val="9"/>
      <name val="Helvetica"/>
      <family val="2"/>
    </font>
    <font>
      <b/>
      <u/>
      <sz val="10"/>
      <name val="Lato"/>
    </font>
    <font>
      <u/>
      <sz val="11"/>
      <color indexed="8"/>
      <name val="Lato"/>
    </font>
    <font>
      <sz val="10"/>
      <color theme="1"/>
      <name val="Arial"/>
      <family val="2"/>
    </font>
    <font>
      <u/>
      <sz val="8"/>
      <name val="Lato"/>
    </font>
    <font>
      <u/>
      <sz val="10"/>
      <color indexed="8"/>
      <name val="Lato"/>
    </font>
    <font>
      <b/>
      <sz val="8"/>
      <color indexed="8"/>
      <name val="Lato"/>
    </font>
    <font>
      <b/>
      <sz val="9"/>
      <color indexed="8"/>
      <name val="Lato"/>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s>
  <borders count="121">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indexed="64"/>
      </right>
      <top/>
      <bottom/>
      <diagonal/>
    </border>
    <border>
      <left/>
      <right/>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auto="1"/>
      </left>
      <right style="thin">
        <color rgb="FFB1B1B1"/>
      </right>
      <top style="thin">
        <color rgb="FFB1B1B1"/>
      </top>
      <bottom style="thin">
        <color rgb="FFB1B1B1"/>
      </bottom>
      <diagonal/>
    </border>
    <border>
      <left style="thin">
        <color rgb="FFB1B1B1"/>
      </left>
      <right style="thin">
        <color rgb="FFB1B1B1"/>
      </right>
      <top style="thin">
        <color rgb="FFB1B1B1"/>
      </top>
      <bottom style="thin">
        <color rgb="FFB1B1B1"/>
      </bottom>
      <diagonal/>
    </border>
    <border>
      <left style="thin">
        <color rgb="FFB1B1B1"/>
      </left>
      <right style="double">
        <color indexed="64"/>
      </right>
      <top style="thin">
        <color rgb="FFB1B1B1"/>
      </top>
      <bottom style="thin">
        <color rgb="FFB1B1B1"/>
      </bottom>
      <diagonal/>
    </border>
    <border>
      <left style="double">
        <color auto="1"/>
      </left>
      <right style="thin">
        <color rgb="FFB1B1B1"/>
      </right>
      <top style="thin">
        <color rgb="FFB1B1B1"/>
      </top>
      <bottom style="double">
        <color auto="1"/>
      </bottom>
      <diagonal/>
    </border>
    <border>
      <left style="thin">
        <color rgb="FFB1B1B1"/>
      </left>
      <right style="thin">
        <color rgb="FFB1B1B1"/>
      </right>
      <top style="thin">
        <color rgb="FFB1B1B1"/>
      </top>
      <bottom style="double">
        <color auto="1"/>
      </bottom>
      <diagonal/>
    </border>
    <border>
      <left style="thin">
        <color rgb="FFB1B1B1"/>
      </left>
      <right style="double">
        <color auto="1"/>
      </right>
      <top style="thin">
        <color rgb="FFB1B1B1"/>
      </top>
      <bottom style="double">
        <color auto="1"/>
      </bottom>
      <diagonal/>
    </border>
    <border>
      <left style="double">
        <color auto="1"/>
      </left>
      <right/>
      <top style="double">
        <color auto="1"/>
      </top>
      <bottom style="double">
        <color auto="1"/>
      </bottom>
      <diagonal/>
    </border>
    <border>
      <left style="double">
        <color auto="1"/>
      </left>
      <right style="double">
        <color auto="1"/>
      </right>
      <top style="double">
        <color auto="1"/>
      </top>
      <bottom style="double">
        <color auto="1"/>
      </bottom>
      <diagonal/>
    </border>
    <border>
      <left style="double">
        <color indexed="64"/>
      </left>
      <right style="double">
        <color indexed="64"/>
      </right>
      <top/>
      <bottom style="double">
        <color indexed="64"/>
      </bottom>
      <diagonal/>
    </border>
    <border>
      <left style="double">
        <color auto="1"/>
      </left>
      <right style="thin">
        <color indexed="64"/>
      </right>
      <top style="double">
        <color auto="1"/>
      </top>
      <bottom/>
      <diagonal/>
    </border>
    <border>
      <left style="thin">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style="double">
        <color indexed="64"/>
      </bottom>
      <diagonal/>
    </border>
    <border>
      <left style="thin">
        <color rgb="FFB1B1B1"/>
      </left>
      <right style="thin">
        <color rgb="FFB1B1B1"/>
      </right>
      <top style="thin">
        <color rgb="FFB1B1B1"/>
      </top>
      <bottom/>
      <diagonal/>
    </border>
    <border>
      <left style="thin">
        <color rgb="FFB1B1B1"/>
      </left>
      <right style="double">
        <color auto="1"/>
      </right>
      <top style="thin">
        <color rgb="FFB1B1B1"/>
      </top>
      <bottom/>
      <diagonal/>
    </border>
    <border>
      <left style="thin">
        <color indexed="64"/>
      </left>
      <right/>
      <top style="double">
        <color indexed="64"/>
      </top>
      <bottom/>
      <diagonal/>
    </border>
    <border>
      <left style="thin">
        <color indexed="64"/>
      </left>
      <right style="double">
        <color indexed="64"/>
      </right>
      <top style="double">
        <color indexed="64"/>
      </top>
      <bottom/>
      <diagonal/>
    </border>
    <border>
      <left style="thin">
        <color indexed="64"/>
      </left>
      <right/>
      <top/>
      <bottom style="double">
        <color indexed="64"/>
      </bottom>
      <diagonal/>
    </border>
    <border>
      <left style="thin">
        <color indexed="64"/>
      </left>
      <right style="double">
        <color auto="1"/>
      </right>
      <top/>
      <bottom style="double">
        <color auto="1"/>
      </bottom>
      <diagonal/>
    </border>
    <border>
      <left style="double">
        <color indexed="64"/>
      </left>
      <right/>
      <top style="thin">
        <color indexed="64"/>
      </top>
      <bottom style="double">
        <color indexed="64"/>
      </bottom>
      <diagonal/>
    </border>
    <border>
      <left style="thin">
        <color indexed="64"/>
      </left>
      <right/>
      <top style="double">
        <color indexed="64"/>
      </top>
      <bottom style="double">
        <color indexed="64"/>
      </bottom>
      <diagonal/>
    </border>
    <border>
      <left style="double">
        <color auto="1"/>
      </left>
      <right/>
      <top/>
      <bottom style="thin">
        <color rgb="FFB1B1B1"/>
      </bottom>
      <diagonal/>
    </border>
    <border>
      <left/>
      <right/>
      <top/>
      <bottom style="thin">
        <color rgb="FFB1B1B1"/>
      </bottom>
      <diagonal/>
    </border>
    <border>
      <left/>
      <right style="double">
        <color indexed="64"/>
      </right>
      <top/>
      <bottom style="thin">
        <color rgb="FFB1B1B1"/>
      </bottom>
      <diagonal/>
    </border>
    <border>
      <left style="double">
        <color auto="1"/>
      </left>
      <right/>
      <top style="thin">
        <color rgb="FFB1B1B1"/>
      </top>
      <bottom/>
      <diagonal/>
    </border>
    <border>
      <left/>
      <right/>
      <top style="thin">
        <color rgb="FFB1B1B1"/>
      </top>
      <bottom/>
      <diagonal/>
    </border>
    <border>
      <left/>
      <right style="double">
        <color indexed="64"/>
      </right>
      <top style="thin">
        <color rgb="FFB1B1B1"/>
      </top>
      <bottom/>
      <diagonal/>
    </border>
    <border>
      <left style="double">
        <color indexed="64"/>
      </left>
      <right/>
      <top/>
      <bottom style="thin">
        <color indexed="64"/>
      </bottom>
      <diagonal/>
    </border>
    <border>
      <left style="thin">
        <color rgb="FFB1B1B1"/>
      </left>
      <right style="thin">
        <color rgb="FFB1B1B1"/>
      </right>
      <top style="double">
        <color auto="1"/>
      </top>
      <bottom/>
      <diagonal/>
    </border>
    <border>
      <left style="thin">
        <color rgb="FFB1B1B1"/>
      </left>
      <right style="thin">
        <color rgb="FFB1B1B1"/>
      </right>
      <top/>
      <bottom/>
      <diagonal/>
    </border>
    <border>
      <left style="double">
        <color auto="1"/>
      </left>
      <right/>
      <top style="thin">
        <color rgb="FFB1B1B1"/>
      </top>
      <bottom style="thin">
        <color rgb="FFB1B1B1"/>
      </bottom>
      <diagonal/>
    </border>
    <border>
      <left/>
      <right style="double">
        <color indexed="64"/>
      </right>
      <top style="thin">
        <color rgb="FFB1B1B1"/>
      </top>
      <bottom style="thin">
        <color rgb="FFB1B1B1"/>
      </bottom>
      <diagonal/>
    </border>
    <border>
      <left style="thin">
        <color rgb="FFB1B1B1"/>
      </left>
      <right style="thin">
        <color rgb="FFB1B1B1"/>
      </right>
      <top/>
      <bottom style="double">
        <color auto="1"/>
      </bottom>
      <diagonal/>
    </border>
    <border>
      <left/>
      <right style="thin">
        <color rgb="FFB1B1B1"/>
      </right>
      <top style="double">
        <color auto="1"/>
      </top>
      <bottom/>
      <diagonal/>
    </border>
    <border>
      <left style="thin">
        <color rgb="FFB1B1B1"/>
      </left>
      <right style="double">
        <color auto="1"/>
      </right>
      <top style="double">
        <color auto="1"/>
      </top>
      <bottom/>
      <diagonal/>
    </border>
    <border>
      <left/>
      <right style="thin">
        <color rgb="FFB1B1B1"/>
      </right>
      <top/>
      <bottom/>
      <diagonal/>
    </border>
    <border>
      <left style="thin">
        <color rgb="FFB1B1B1"/>
      </left>
      <right style="double">
        <color indexed="64"/>
      </right>
      <top/>
      <bottom/>
      <diagonal/>
    </border>
    <border>
      <left/>
      <right style="thin">
        <color rgb="FFB1B1B1"/>
      </right>
      <top/>
      <bottom style="thin">
        <color rgb="FFB1B1B1"/>
      </bottom>
      <diagonal/>
    </border>
    <border>
      <left style="thin">
        <color rgb="FFB1B1B1"/>
      </left>
      <right style="thin">
        <color rgb="FFB1B1B1"/>
      </right>
      <top/>
      <bottom style="thin">
        <color rgb="FFB1B1B1"/>
      </bottom>
      <diagonal/>
    </border>
    <border>
      <left style="thin">
        <color rgb="FFB1B1B1"/>
      </left>
      <right style="double">
        <color indexed="64"/>
      </right>
      <top/>
      <bottom style="thin">
        <color rgb="FFB1B1B1"/>
      </bottom>
      <diagonal/>
    </border>
    <border>
      <left/>
      <right style="thin">
        <color rgb="FFB1B1B1"/>
      </right>
      <top style="thin">
        <color rgb="FFB1B1B1"/>
      </top>
      <bottom style="double">
        <color indexed="64"/>
      </bottom>
      <diagonal/>
    </border>
    <border>
      <left style="double">
        <color indexed="23"/>
      </left>
      <right style="double">
        <color indexed="23"/>
      </right>
      <top style="double">
        <color indexed="23"/>
      </top>
      <bottom style="double">
        <color indexed="23"/>
      </bottom>
      <diagonal/>
    </border>
    <border>
      <left/>
      <right/>
      <top style="double">
        <color indexed="23"/>
      </top>
      <bottom style="double">
        <color indexed="23"/>
      </bottom>
      <diagonal/>
    </border>
    <border>
      <left style="double">
        <color indexed="23"/>
      </left>
      <right style="double">
        <color indexed="23"/>
      </right>
      <top style="double">
        <color indexed="23"/>
      </top>
      <bottom style="thin">
        <color rgb="FFB1B1B1"/>
      </bottom>
      <diagonal/>
    </border>
    <border>
      <left style="double">
        <color indexed="23"/>
      </left>
      <right style="double">
        <color indexed="23"/>
      </right>
      <top style="thin">
        <color rgb="FFB1B1B1"/>
      </top>
      <bottom style="thin">
        <color rgb="FFB1B1B1"/>
      </bottom>
      <diagonal/>
    </border>
    <border>
      <left style="double">
        <color indexed="23"/>
      </left>
      <right style="double">
        <color indexed="23"/>
      </right>
      <top style="thin">
        <color rgb="FFB1B1B1"/>
      </top>
      <bottom style="double">
        <color indexed="23"/>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auto="1"/>
      </right>
      <top/>
      <bottom/>
      <diagonal/>
    </border>
    <border>
      <left style="thin">
        <color rgb="FFB1B1B1"/>
      </left>
      <right style="thin">
        <color rgb="FFB1B1B1"/>
      </right>
      <top style="thin">
        <color rgb="FFB1B1B1"/>
      </top>
      <bottom style="double">
        <color auto="1"/>
      </bottom>
      <diagonal/>
    </border>
    <border>
      <left style="thin">
        <color rgb="FFB1B1B1"/>
      </left>
      <right style="double">
        <color auto="1"/>
      </right>
      <top style="thin">
        <color rgb="FFB1B1B1"/>
      </top>
      <bottom style="double">
        <color auto="1"/>
      </bottom>
      <diagonal/>
    </border>
    <border>
      <left style="double">
        <color auto="1"/>
      </left>
      <right style="thin">
        <color rgb="FFB1B1B1"/>
      </right>
      <top/>
      <bottom style="thin">
        <color rgb="FFB1B1B1"/>
      </bottom>
      <diagonal/>
    </border>
    <border>
      <left style="double">
        <color auto="1"/>
      </left>
      <right style="thin">
        <color indexed="64"/>
      </right>
      <top style="double">
        <color auto="1"/>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right style="thin">
        <color indexed="64"/>
      </right>
      <top/>
      <bottom style="double">
        <color indexed="64"/>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style="thin">
        <color auto="1"/>
      </right>
      <top style="double">
        <color auto="1"/>
      </top>
      <bottom/>
      <diagonal/>
    </border>
    <border>
      <left/>
      <right style="thin">
        <color auto="1"/>
      </right>
      <top style="thin">
        <color auto="1"/>
      </top>
      <bottom style="double">
        <color auto="1"/>
      </bottom>
      <diagonal/>
    </border>
    <border>
      <left style="double">
        <color auto="1"/>
      </left>
      <right style="thin">
        <color rgb="FFB1B1B1"/>
      </right>
      <top style="double">
        <color auto="1"/>
      </top>
      <bottom/>
      <diagonal/>
    </border>
    <border>
      <left style="thin">
        <color rgb="FFB1B1B1"/>
      </left>
      <right style="double">
        <color auto="1"/>
      </right>
      <top/>
      <bottom style="double">
        <color auto="1"/>
      </bottom>
      <diagonal/>
    </border>
    <border>
      <left style="double">
        <color auto="1"/>
      </left>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right/>
      <top style="double">
        <color auto="1"/>
      </top>
      <bottom style="double">
        <color auto="1"/>
      </bottom>
      <diagonal/>
    </border>
    <border>
      <left style="thin">
        <color auto="1"/>
      </left>
      <right style="double">
        <color auto="1"/>
      </right>
      <top style="double">
        <color auto="1"/>
      </top>
      <bottom style="double">
        <color auto="1"/>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auto="1"/>
      </left>
      <right style="thin">
        <color rgb="FFB1B1B1"/>
      </right>
      <top style="double">
        <color auto="1"/>
      </top>
      <bottom style="thin">
        <color rgb="FFB1B1B1"/>
      </bottom>
      <diagonal/>
    </border>
    <border>
      <left style="thin">
        <color rgb="FFB1B1B1"/>
      </left>
      <right style="thin">
        <color rgb="FFB1B1B1"/>
      </right>
      <top style="double">
        <color auto="1"/>
      </top>
      <bottom style="thin">
        <color rgb="FFB1B1B1"/>
      </bottom>
      <diagonal/>
    </border>
    <border>
      <left style="thin">
        <color rgb="FFB1B1B1"/>
      </left>
      <right style="double">
        <color indexed="64"/>
      </right>
      <top style="double">
        <color auto="1"/>
      </top>
      <bottom style="thin">
        <color rgb="FFB1B1B1"/>
      </bottom>
      <diagonal/>
    </border>
    <border>
      <left/>
      <right style="thin">
        <color rgb="FFB1B1B1"/>
      </right>
      <top style="thin">
        <color rgb="FFB1B1B1"/>
      </top>
      <bottom style="thin">
        <color rgb="FFB1B1B1"/>
      </bottom>
      <diagonal/>
    </border>
    <border>
      <left style="double">
        <color indexed="64"/>
      </left>
      <right style="thin">
        <color indexed="55"/>
      </right>
      <top style="double">
        <color indexed="64"/>
      </top>
      <bottom style="double">
        <color indexed="64"/>
      </bottom>
      <diagonal/>
    </border>
    <border>
      <left style="thin">
        <color indexed="55"/>
      </left>
      <right style="thin">
        <color indexed="55"/>
      </right>
      <top/>
      <bottom style="double">
        <color indexed="64"/>
      </bottom>
      <diagonal/>
    </border>
    <border>
      <left style="thin">
        <color indexed="55"/>
      </left>
      <right/>
      <top style="thin">
        <color indexed="55"/>
      </top>
      <bottom style="double">
        <color indexed="64"/>
      </bottom>
      <diagonal/>
    </border>
    <border>
      <left style="thin">
        <color indexed="55"/>
      </left>
      <right style="double">
        <color indexed="64"/>
      </right>
      <top style="double">
        <color indexed="64"/>
      </top>
      <bottom style="double">
        <color indexed="64"/>
      </bottom>
      <diagonal/>
    </border>
    <border>
      <left style="thin">
        <color indexed="55"/>
      </left>
      <right style="thin">
        <color rgb="FFB1B1B1"/>
      </right>
      <top style="thin">
        <color rgb="FFB1B1B1"/>
      </top>
      <bottom style="double">
        <color indexed="64"/>
      </bottom>
      <diagonal/>
    </border>
    <border>
      <left style="double">
        <color theme="0" tint="-0.499984740745262"/>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style="thin">
        <color indexed="64"/>
      </top>
      <bottom style="thin">
        <color indexed="64"/>
      </bottom>
      <diagonal/>
    </border>
    <border>
      <left style="double">
        <color indexed="8"/>
      </left>
      <right style="double">
        <color indexed="8"/>
      </right>
      <top style="double">
        <color indexed="64"/>
      </top>
      <bottom/>
      <diagonal/>
    </border>
    <border>
      <left style="double">
        <color indexed="8"/>
      </left>
      <right style="double">
        <color indexed="64"/>
      </right>
      <top style="double">
        <color indexed="64"/>
      </top>
      <bottom/>
      <diagonal/>
    </border>
    <border>
      <left style="double">
        <color indexed="8"/>
      </left>
      <right style="double">
        <color indexed="8"/>
      </right>
      <top/>
      <bottom style="double">
        <color indexed="64"/>
      </bottom>
      <diagonal/>
    </border>
    <border>
      <left style="double">
        <color indexed="8"/>
      </left>
      <right style="double">
        <color indexed="64"/>
      </right>
      <top/>
      <bottom style="double">
        <color indexed="64"/>
      </bottom>
      <diagonal/>
    </border>
    <border>
      <left/>
      <right/>
      <top style="double">
        <color indexed="64"/>
      </top>
      <bottom style="thin">
        <color indexed="64"/>
      </bottom>
      <diagonal/>
    </border>
    <border>
      <left/>
      <right style="thin">
        <color auto="1"/>
      </right>
      <top style="double">
        <color auto="1"/>
      </top>
      <bottom style="thin">
        <color auto="1"/>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top style="thin">
        <color indexed="64"/>
      </top>
      <bottom style="double">
        <color indexed="64"/>
      </bottom>
      <diagonal/>
    </border>
    <border>
      <left style="double">
        <color indexed="64"/>
      </left>
      <right/>
      <top/>
      <bottom style="double">
        <color indexed="64"/>
      </bottom>
      <diagonal/>
    </border>
    <border>
      <left style="double">
        <color indexed="8"/>
      </left>
      <right/>
      <top style="double">
        <color indexed="64"/>
      </top>
      <bottom/>
      <diagonal/>
    </border>
    <border>
      <left style="double">
        <color indexed="8"/>
      </left>
      <right/>
      <top/>
      <bottom style="double">
        <color indexed="64"/>
      </bottom>
      <diagonal/>
    </border>
    <border>
      <left/>
      <right style="thin">
        <color indexed="64"/>
      </right>
      <top style="thin">
        <color indexed="64"/>
      </top>
      <bottom style="double">
        <color indexed="64"/>
      </bottom>
      <diagonal/>
    </border>
    <border>
      <left style="double">
        <color auto="1"/>
      </left>
      <right style="double">
        <color indexed="64"/>
      </right>
      <top style="double">
        <color auto="1"/>
      </top>
      <bottom/>
      <diagonal/>
    </border>
    <border>
      <left style="thin">
        <color rgb="FFB1B1B1"/>
      </left>
      <right/>
      <top style="thin">
        <color rgb="FFB1B1B1"/>
      </top>
      <bottom style="thin">
        <color rgb="FFB1B1B1"/>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92">
    <xf numFmtId="0" fontId="0" fillId="0" borderId="0"/>
    <xf numFmtId="43" fontId="1"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1" fillId="0" borderId="0"/>
    <xf numFmtId="165" fontId="2" fillId="0" borderId="0"/>
    <xf numFmtId="166" fontId="2" fillId="0" borderId="0" applyFont="0" applyFill="0" applyBorder="0" applyAlignment="0" applyProtection="0"/>
    <xf numFmtId="166" fontId="2"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26"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5" fontId="27" fillId="0" borderId="0"/>
    <xf numFmtId="0" fontId="1"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26" fillId="0" borderId="0"/>
    <xf numFmtId="0" fontId="2" fillId="0" borderId="0"/>
    <xf numFmtId="0" fontId="2" fillId="0" borderId="0"/>
    <xf numFmtId="0" fontId="2" fillId="0" borderId="0"/>
    <xf numFmtId="0" fontId="2" fillId="0" borderId="0"/>
    <xf numFmtId="0" fontId="2" fillId="0" borderId="0"/>
    <xf numFmtId="0" fontId="26"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8" fillId="0" borderId="0">
      <alignment vertical="top"/>
    </xf>
    <xf numFmtId="0" fontId="1" fillId="0" borderId="0"/>
    <xf numFmtId="0" fontId="2" fillId="0" borderId="0"/>
    <xf numFmtId="0" fontId="1" fillId="0" borderId="0"/>
    <xf numFmtId="0" fontId="2" fillId="0" borderId="0"/>
    <xf numFmtId="0" fontId="1" fillId="0" borderId="0"/>
    <xf numFmtId="0" fontId="1" fillId="0" borderId="0"/>
    <xf numFmtId="0" fontId="28" fillId="0" borderId="0">
      <alignment vertical="top"/>
    </xf>
    <xf numFmtId="0" fontId="1" fillId="0" borderId="0"/>
    <xf numFmtId="0" fontId="2" fillId="0" borderId="0"/>
    <xf numFmtId="0" fontId="1" fillId="0" borderId="0"/>
    <xf numFmtId="0" fontId="1" fillId="0" borderId="0"/>
    <xf numFmtId="0" fontId="1"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2" fillId="0" borderId="0" applyFont="0" applyFill="0" applyBorder="0" applyAlignment="0" applyProtection="0"/>
    <xf numFmtId="9" fontId="26"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cellStyleXfs>
  <cellXfs count="622">
    <xf numFmtId="0" fontId="0" fillId="0" borderId="0" xfId="0"/>
    <xf numFmtId="0" fontId="3" fillId="0" borderId="0" xfId="2" applyFont="1" applyBorder="1" applyAlignment="1">
      <alignment vertical="top"/>
    </xf>
    <xf numFmtId="0" fontId="3" fillId="0" borderId="0" xfId="2" applyFont="1" applyBorder="1" applyAlignment="1"/>
    <xf numFmtId="0" fontId="4" fillId="0" borderId="0" xfId="2" applyFont="1" applyBorder="1" applyAlignment="1"/>
    <xf numFmtId="0" fontId="3" fillId="0" borderId="0" xfId="2" applyFont="1" applyAlignment="1"/>
    <xf numFmtId="0" fontId="4" fillId="2" borderId="5" xfId="2" applyFont="1" applyFill="1" applyBorder="1" applyAlignment="1" applyProtection="1">
      <alignment horizontal="right" vertical="top"/>
      <protection locked="0"/>
    </xf>
    <xf numFmtId="0" fontId="9" fillId="2" borderId="7" xfId="2" applyFont="1" applyFill="1" applyBorder="1" applyAlignment="1">
      <alignment horizontal="center" vertical="top"/>
    </xf>
    <xf numFmtId="0" fontId="9" fillId="2" borderId="8" xfId="2" applyFont="1" applyFill="1" applyBorder="1" applyAlignment="1">
      <alignment horizontal="center" vertical="top"/>
    </xf>
    <xf numFmtId="0" fontId="9" fillId="2" borderId="9" xfId="2" applyFont="1" applyFill="1" applyBorder="1" applyAlignment="1">
      <alignment horizontal="center" vertical="top"/>
    </xf>
    <xf numFmtId="0" fontId="9" fillId="2" borderId="0" xfId="2" applyFont="1" applyFill="1" applyBorder="1" applyAlignment="1">
      <alignment horizontal="center" vertical="top"/>
    </xf>
    <xf numFmtId="43" fontId="3" fillId="0" borderId="13" xfId="1" applyFont="1" applyBorder="1" applyProtection="1">
      <protection locked="0"/>
    </xf>
    <xf numFmtId="0" fontId="11" fillId="0" borderId="0" xfId="2" applyFont="1" applyBorder="1" applyAlignment="1">
      <alignment horizontal="center" vertical="top"/>
    </xf>
    <xf numFmtId="0" fontId="13" fillId="0" borderId="0" xfId="0" applyFont="1"/>
    <xf numFmtId="0" fontId="13" fillId="0" borderId="0" xfId="0" applyFont="1" applyProtection="1"/>
    <xf numFmtId="0" fontId="13" fillId="0" borderId="0" xfId="0" applyFont="1" applyProtection="1">
      <protection locked="0"/>
    </xf>
    <xf numFmtId="43" fontId="13" fillId="0" borderId="13" xfId="1" applyFont="1" applyBorder="1"/>
    <xf numFmtId="43" fontId="13" fillId="0" borderId="14" xfId="1" applyFont="1" applyBorder="1"/>
    <xf numFmtId="0" fontId="24" fillId="0" borderId="4" xfId="7" applyFont="1" applyBorder="1" applyProtection="1">
      <protection locked="0"/>
    </xf>
    <xf numFmtId="0" fontId="24" fillId="0" borderId="0" xfId="7" applyFont="1" applyBorder="1" applyAlignment="1" applyProtection="1">
      <alignment horizontal="left"/>
      <protection locked="0"/>
    </xf>
    <xf numFmtId="0" fontId="13" fillId="0" borderId="0" xfId="7" applyFont="1" applyBorder="1" applyProtection="1">
      <protection locked="0"/>
    </xf>
    <xf numFmtId="43" fontId="13" fillId="0" borderId="13" xfId="1" applyFont="1" applyBorder="1" applyProtection="1">
      <protection locked="0"/>
    </xf>
    <xf numFmtId="0" fontId="29" fillId="0" borderId="0" xfId="0" applyFont="1"/>
    <xf numFmtId="0" fontId="30" fillId="0" borderId="0" xfId="5" applyFont="1" applyFill="1" applyAlignment="1"/>
    <xf numFmtId="0" fontId="5" fillId="0" borderId="4" xfId="5" applyFont="1" applyFill="1" applyBorder="1" applyAlignment="1">
      <alignment horizontal="center" vertical="top"/>
    </xf>
    <xf numFmtId="0" fontId="5" fillId="0" borderId="0" xfId="5" applyFont="1" applyFill="1" applyBorder="1" applyAlignment="1">
      <alignment horizontal="center" vertical="top"/>
    </xf>
    <xf numFmtId="0" fontId="5" fillId="0" borderId="5" xfId="5" applyFont="1" applyFill="1" applyBorder="1" applyAlignment="1">
      <alignment horizontal="center" vertical="top"/>
    </xf>
    <xf numFmtId="0" fontId="4" fillId="0" borderId="4" xfId="5" applyFont="1" applyFill="1" applyBorder="1" applyAlignment="1" applyProtection="1">
      <alignment horizontal="left" vertical="top"/>
      <protection locked="0"/>
    </xf>
    <xf numFmtId="0" fontId="4" fillId="0" borderId="0" xfId="5" applyFont="1" applyFill="1" applyBorder="1" applyAlignment="1" applyProtection="1">
      <alignment horizontal="left" vertical="top"/>
      <protection locked="0"/>
    </xf>
    <xf numFmtId="49" fontId="6" fillId="0" borderId="5" xfId="5" applyNumberFormat="1" applyFont="1" applyFill="1" applyBorder="1" applyAlignment="1" applyProtection="1">
      <alignment horizontal="right" vertical="top"/>
      <protection locked="0"/>
    </xf>
    <xf numFmtId="0" fontId="9" fillId="0" borderId="7" xfId="5" applyFont="1" applyFill="1" applyBorder="1" applyAlignment="1">
      <alignment horizontal="center" vertical="top"/>
    </xf>
    <xf numFmtId="0" fontId="9" fillId="0" borderId="8" xfId="5" applyFont="1" applyFill="1" applyBorder="1" applyAlignment="1">
      <alignment horizontal="center" vertical="top"/>
    </xf>
    <xf numFmtId="0" fontId="9" fillId="0" borderId="9" xfId="5" applyFont="1" applyFill="1" applyBorder="1" applyAlignment="1">
      <alignment horizontal="center" vertical="top"/>
    </xf>
    <xf numFmtId="0" fontId="9" fillId="0" borderId="0" xfId="5" applyFont="1" applyFill="1" applyBorder="1" applyAlignment="1">
      <alignment horizontal="center" vertical="top"/>
    </xf>
    <xf numFmtId="0" fontId="30" fillId="0" borderId="0" xfId="5" applyFont="1" applyFill="1" applyAlignment="1">
      <alignment horizontal="center" vertical="center"/>
    </xf>
    <xf numFmtId="0" fontId="10" fillId="0" borderId="18" xfId="5" applyFont="1" applyFill="1" applyBorder="1" applyAlignment="1">
      <alignment horizontal="center" vertical="center"/>
    </xf>
    <xf numFmtId="0" fontId="10" fillId="0" borderId="34" xfId="5" applyFont="1" applyFill="1" applyBorder="1" applyAlignment="1">
      <alignment horizontal="center" vertical="center"/>
    </xf>
    <xf numFmtId="0" fontId="10" fillId="0" borderId="11" xfId="5" applyFont="1" applyFill="1" applyBorder="1" applyAlignment="1">
      <alignment horizontal="center" vertical="center"/>
    </xf>
    <xf numFmtId="2" fontId="4" fillId="0" borderId="1" xfId="5" applyNumberFormat="1" applyFont="1" applyFill="1" applyBorder="1"/>
    <xf numFmtId="0" fontId="13" fillId="0" borderId="2" xfId="0" applyFont="1" applyBorder="1"/>
    <xf numFmtId="0" fontId="13" fillId="0" borderId="3" xfId="0" applyFont="1" applyBorder="1"/>
    <xf numFmtId="0" fontId="4" fillId="0" borderId="35" xfId="5" applyFont="1" applyBorder="1"/>
    <xf numFmtId="164" fontId="13" fillId="0" borderId="36" xfId="1" applyNumberFormat="1" applyFont="1" applyBorder="1"/>
    <xf numFmtId="164" fontId="13" fillId="0" borderId="37" xfId="1" applyNumberFormat="1" applyFont="1" applyBorder="1"/>
    <xf numFmtId="0" fontId="4" fillId="0" borderId="12" xfId="5" applyFont="1" applyBorder="1"/>
    <xf numFmtId="164" fontId="13" fillId="0" borderId="13" xfId="1" applyNumberFormat="1" applyFont="1" applyBorder="1"/>
    <xf numFmtId="164" fontId="13" fillId="0" borderId="14" xfId="1" applyNumberFormat="1" applyFont="1" applyBorder="1"/>
    <xf numFmtId="0" fontId="4" fillId="3" borderId="12" xfId="5" applyFont="1" applyFill="1" applyBorder="1" applyAlignment="1">
      <alignment horizontal="left"/>
    </xf>
    <xf numFmtId="43" fontId="15" fillId="3" borderId="13" xfId="1" applyFont="1" applyFill="1" applyBorder="1"/>
    <xf numFmtId="43" fontId="15" fillId="3" borderId="14" xfId="1" applyFont="1" applyFill="1" applyBorder="1"/>
    <xf numFmtId="0" fontId="3" fillId="0" borderId="12" xfId="5" applyFont="1" applyBorder="1"/>
    <xf numFmtId="43" fontId="13" fillId="0" borderId="14" xfId="1" applyFont="1" applyBorder="1" applyProtection="1">
      <protection locked="0"/>
    </xf>
    <xf numFmtId="0" fontId="3" fillId="0" borderId="12" xfId="5" applyFont="1" applyBorder="1" applyAlignment="1">
      <alignment wrapText="1"/>
    </xf>
    <xf numFmtId="0" fontId="4" fillId="3" borderId="12" xfId="5" applyFont="1" applyFill="1" applyBorder="1" applyAlignment="1">
      <alignment wrapText="1"/>
    </xf>
    <xf numFmtId="0" fontId="4" fillId="3" borderId="12" xfId="5" applyFont="1" applyFill="1" applyBorder="1"/>
    <xf numFmtId="0" fontId="4" fillId="0" borderId="12" xfId="5" applyFont="1" applyBorder="1" applyAlignment="1">
      <alignment wrapText="1"/>
    </xf>
    <xf numFmtId="0" fontId="4" fillId="0" borderId="38" xfId="5" applyFont="1" applyFill="1" applyBorder="1"/>
    <xf numFmtId="43" fontId="13" fillId="0" borderId="39" xfId="1" applyFont="1" applyBorder="1"/>
    <xf numFmtId="43" fontId="13" fillId="0" borderId="40" xfId="1" applyFont="1" applyBorder="1"/>
    <xf numFmtId="0" fontId="3" fillId="0" borderId="7" xfId="5" applyFont="1" applyFill="1" applyBorder="1"/>
    <xf numFmtId="43" fontId="13" fillId="0" borderId="8" xfId="1" applyFont="1" applyBorder="1"/>
    <xf numFmtId="43" fontId="13" fillId="0" borderId="9" xfId="1" applyFont="1" applyBorder="1"/>
    <xf numFmtId="0" fontId="4" fillId="0" borderId="0" xfId="5" applyFont="1" applyFill="1" applyBorder="1" applyAlignment="1" applyProtection="1">
      <alignment vertical="center"/>
    </xf>
    <xf numFmtId="0" fontId="4" fillId="0" borderId="0" xfId="5" applyFont="1" applyFill="1" applyBorder="1" applyAlignment="1" applyProtection="1">
      <alignment horizontal="center" vertical="center"/>
    </xf>
    <xf numFmtId="0" fontId="4" fillId="0" borderId="0" xfId="5" applyFont="1" applyFill="1" applyBorder="1" applyAlignment="1" applyProtection="1">
      <alignment horizontal="center" vertical="center"/>
      <protection locked="0"/>
    </xf>
    <xf numFmtId="0" fontId="3" fillId="0" borderId="0" xfId="5" applyFont="1" applyBorder="1" applyAlignment="1" applyProtection="1">
      <alignment vertical="top"/>
    </xf>
    <xf numFmtId="0" fontId="3" fillId="0" borderId="0" xfId="5" applyFont="1" applyBorder="1" applyAlignment="1" applyProtection="1"/>
    <xf numFmtId="0" fontId="4" fillId="0" borderId="0" xfId="5" applyFont="1" applyBorder="1" applyAlignment="1" applyProtection="1"/>
    <xf numFmtId="0" fontId="3" fillId="0" borderId="0" xfId="5" applyFont="1" applyAlignment="1" applyProtection="1"/>
    <xf numFmtId="0" fontId="5" fillId="2" borderId="4" xfId="5" applyFont="1" applyFill="1" applyBorder="1" applyAlignment="1" applyProtection="1">
      <alignment horizontal="center" vertical="top"/>
    </xf>
    <xf numFmtId="0" fontId="5" fillId="2" borderId="0" xfId="5" applyFont="1" applyFill="1" applyBorder="1" applyAlignment="1" applyProtection="1">
      <alignment horizontal="center" vertical="top"/>
    </xf>
    <xf numFmtId="0" fontId="5" fillId="2" borderId="5" xfId="5" applyFont="1" applyFill="1" applyBorder="1" applyAlignment="1" applyProtection="1">
      <alignment horizontal="center" vertical="top"/>
    </xf>
    <xf numFmtId="0" fontId="4" fillId="2" borderId="41" xfId="5" applyFont="1" applyFill="1" applyBorder="1" applyAlignment="1" applyProtection="1">
      <alignment horizontal="left" vertical="top"/>
      <protection locked="0"/>
    </xf>
    <xf numFmtId="49" fontId="6" fillId="2" borderId="0" xfId="5" applyNumberFormat="1" applyFont="1" applyFill="1" applyBorder="1" applyAlignment="1" applyProtection="1">
      <alignment horizontal="left" vertical="top"/>
    </xf>
    <xf numFmtId="0" fontId="7" fillId="2" borderId="0" xfId="5" applyFont="1" applyFill="1" applyBorder="1" applyAlignment="1" applyProtection="1">
      <alignment vertical="top"/>
    </xf>
    <xf numFmtId="0" fontId="8" fillId="2" borderId="0" xfId="5" applyFont="1" applyFill="1" applyBorder="1" applyAlignment="1" applyProtection="1">
      <alignment vertical="top"/>
      <protection locked="0"/>
    </xf>
    <xf numFmtId="0" fontId="4" fillId="2" borderId="5" xfId="5" applyFont="1" applyFill="1" applyBorder="1" applyAlignment="1" applyProtection="1">
      <alignment horizontal="right" vertical="top"/>
      <protection locked="0"/>
    </xf>
    <xf numFmtId="0" fontId="9" fillId="2" borderId="7" xfId="5" applyFont="1" applyFill="1" applyBorder="1" applyAlignment="1" applyProtection="1">
      <alignment horizontal="center" vertical="top"/>
    </xf>
    <xf numFmtId="0" fontId="9" fillId="2" borderId="8" xfId="5" applyFont="1" applyFill="1" applyBorder="1" applyAlignment="1" applyProtection="1">
      <alignment horizontal="center" vertical="top"/>
    </xf>
    <xf numFmtId="0" fontId="9" fillId="2" borderId="9" xfId="5" applyFont="1" applyFill="1" applyBorder="1" applyAlignment="1" applyProtection="1">
      <alignment horizontal="center" vertical="top"/>
    </xf>
    <xf numFmtId="0" fontId="9" fillId="2" borderId="0" xfId="5" applyFont="1" applyFill="1" applyBorder="1" applyAlignment="1" applyProtection="1">
      <alignment horizontal="center" vertical="top"/>
    </xf>
    <xf numFmtId="0" fontId="10" fillId="2" borderId="21" xfId="5" applyFont="1" applyFill="1" applyBorder="1" applyAlignment="1" applyProtection="1">
      <alignment horizontal="center" vertical="center"/>
    </xf>
    <xf numFmtId="0" fontId="10" fillId="2" borderId="22" xfId="5" applyFont="1" applyFill="1" applyBorder="1" applyAlignment="1" applyProtection="1">
      <alignment horizontal="center" vertical="center"/>
    </xf>
    <xf numFmtId="0" fontId="10" fillId="2" borderId="30" xfId="5" applyFont="1" applyFill="1" applyBorder="1" applyAlignment="1" applyProtection="1">
      <alignment horizontal="center" vertical="center" wrapText="1"/>
    </xf>
    <xf numFmtId="0" fontId="10" fillId="2" borderId="23" xfId="5" applyFont="1" applyFill="1" applyBorder="1" applyAlignment="1" applyProtection="1">
      <alignment horizontal="center" vertical="center"/>
    </xf>
    <xf numFmtId="0" fontId="10" fillId="2" borderId="25" xfId="5" applyFont="1" applyFill="1" applyBorder="1" applyAlignment="1" applyProtection="1">
      <alignment horizontal="center" vertical="center"/>
    </xf>
    <xf numFmtId="0" fontId="10" fillId="2" borderId="25" xfId="5" applyFont="1" applyFill="1" applyBorder="1" applyAlignment="1" applyProtection="1">
      <alignment horizontal="center"/>
    </xf>
    <xf numFmtId="16" fontId="10" fillId="2" borderId="32" xfId="5" applyNumberFormat="1" applyFont="1" applyFill="1" applyBorder="1" applyAlignment="1" applyProtection="1">
      <alignment horizontal="center" vertical="center" wrapText="1"/>
    </xf>
    <xf numFmtId="0" fontId="3" fillId="0" borderId="0" xfId="5" applyFont="1" applyAlignment="1" applyProtection="1">
      <alignment horizontal="center" vertical="center"/>
    </xf>
    <xf numFmtId="0" fontId="9" fillId="0" borderId="0" xfId="5" applyFont="1" applyBorder="1" applyAlignment="1" applyProtection="1">
      <alignment horizontal="center" vertical="top"/>
    </xf>
    <xf numFmtId="0" fontId="4" fillId="0" borderId="1" xfId="5" applyFont="1" applyBorder="1" applyProtection="1"/>
    <xf numFmtId="164" fontId="3" fillId="0" borderId="42" xfId="5" applyNumberFormat="1" applyFont="1" applyBorder="1" applyProtection="1"/>
    <xf numFmtId="164" fontId="3" fillId="0" borderId="3" xfId="5" applyNumberFormat="1" applyFont="1" applyBorder="1" applyProtection="1"/>
    <xf numFmtId="0" fontId="3" fillId="0" borderId="0" xfId="5" applyFont="1" applyProtection="1"/>
    <xf numFmtId="0" fontId="4" fillId="0" borderId="4" xfId="5" applyFont="1" applyBorder="1" applyProtection="1"/>
    <xf numFmtId="164" fontId="3" fillId="0" borderId="43" xfId="5" applyNumberFormat="1" applyFont="1" applyBorder="1" applyProtection="1"/>
    <xf numFmtId="164" fontId="3" fillId="0" borderId="5" xfId="5" applyNumberFormat="1" applyFont="1" applyBorder="1" applyProtection="1"/>
    <xf numFmtId="0" fontId="4" fillId="3" borderId="4" xfId="5" applyFont="1" applyFill="1" applyBorder="1" applyProtection="1"/>
    <xf numFmtId="43" fontId="4" fillId="3" borderId="43" xfId="1" applyFont="1" applyFill="1" applyBorder="1" applyProtection="1"/>
    <xf numFmtId="43" fontId="4" fillId="3" borderId="5" xfId="1" applyFont="1" applyFill="1" applyBorder="1" applyProtection="1"/>
    <xf numFmtId="43" fontId="3" fillId="0" borderId="43" xfId="1" applyFont="1" applyBorder="1" applyProtection="1">
      <protection locked="0"/>
    </xf>
    <xf numFmtId="43" fontId="3" fillId="0" borderId="43" xfId="1" applyFont="1" applyBorder="1" applyProtection="1"/>
    <xf numFmtId="43" fontId="3" fillId="0" borderId="5" xfId="1" applyFont="1" applyBorder="1" applyProtection="1"/>
    <xf numFmtId="0" fontId="3" fillId="0" borderId="44" xfId="5" applyFont="1" applyBorder="1" applyProtection="1"/>
    <xf numFmtId="43" fontId="3" fillId="3" borderId="13" xfId="1" applyFont="1" applyFill="1" applyBorder="1" applyProtection="1"/>
    <xf numFmtId="43" fontId="3" fillId="3" borderId="45" xfId="1" applyFont="1" applyFill="1" applyBorder="1" applyProtection="1"/>
    <xf numFmtId="0" fontId="3" fillId="0" borderId="4" xfId="5" applyFont="1" applyBorder="1" applyProtection="1"/>
    <xf numFmtId="43" fontId="4" fillId="0" borderId="43" xfId="1" applyFont="1" applyBorder="1" applyProtection="1">
      <protection locked="0"/>
    </xf>
    <xf numFmtId="43" fontId="4" fillId="0" borderId="43" xfId="1" applyFont="1" applyBorder="1" applyProtection="1"/>
    <xf numFmtId="43" fontId="4" fillId="0" borderId="5" xfId="1" applyFont="1" applyBorder="1" applyProtection="1"/>
    <xf numFmtId="0" fontId="4" fillId="0" borderId="4" xfId="5" applyFont="1" applyBorder="1" applyAlignment="1" applyProtection="1">
      <alignment horizontal="right"/>
    </xf>
    <xf numFmtId="0" fontId="3" fillId="0" borderId="7" xfId="5" applyFont="1" applyBorder="1" applyProtection="1"/>
    <xf numFmtId="2" fontId="3" fillId="0" borderId="46" xfId="5" applyNumberFormat="1" applyFont="1" applyBorder="1" applyProtection="1"/>
    <xf numFmtId="2" fontId="3" fillId="0" borderId="9" xfId="5" applyNumberFormat="1" applyFont="1" applyBorder="1" applyProtection="1"/>
    <xf numFmtId="0" fontId="3" fillId="0" borderId="0" xfId="5" applyFont="1" applyBorder="1" applyProtection="1"/>
    <xf numFmtId="0" fontId="4" fillId="2" borderId="0" xfId="5" applyFont="1" applyFill="1" applyBorder="1" applyAlignment="1" applyProtection="1">
      <alignment vertical="center"/>
    </xf>
    <xf numFmtId="0" fontId="4" fillId="2" borderId="0" xfId="5" applyFont="1" applyFill="1" applyBorder="1" applyAlignment="1" applyProtection="1">
      <alignment horizontal="center" vertical="center"/>
    </xf>
    <xf numFmtId="0" fontId="8" fillId="0" borderId="0" xfId="5" applyFont="1" applyAlignment="1" applyProtection="1">
      <alignment vertical="top"/>
    </xf>
    <xf numFmtId="0" fontId="11" fillId="0" borderId="0" xfId="5" applyFont="1" applyBorder="1" applyAlignment="1" applyProtection="1">
      <alignment horizontal="center" vertical="top"/>
    </xf>
    <xf numFmtId="0" fontId="12" fillId="0" borderId="0" xfId="5" applyFont="1" applyAlignment="1" applyProtection="1">
      <alignment vertical="top"/>
    </xf>
    <xf numFmtId="0" fontId="6" fillId="0" borderId="0" xfId="5" applyFont="1" applyAlignment="1" applyProtection="1">
      <alignment vertical="top"/>
    </xf>
    <xf numFmtId="0" fontId="13" fillId="0" borderId="4" xfId="7" applyFont="1" applyBorder="1" applyProtection="1"/>
    <xf numFmtId="0" fontId="13" fillId="0" borderId="0" xfId="7" applyFont="1" applyBorder="1" applyProtection="1"/>
    <xf numFmtId="0" fontId="23" fillId="0" borderId="0" xfId="7" applyFont="1" applyBorder="1" applyAlignment="1" applyProtection="1">
      <alignment horizontal="center"/>
    </xf>
    <xf numFmtId="0" fontId="13" fillId="0" borderId="5" xfId="7" applyFont="1" applyBorder="1" applyProtection="1"/>
    <xf numFmtId="0" fontId="24" fillId="0" borderId="6" xfId="7" applyFont="1" applyBorder="1" applyProtection="1">
      <protection locked="0"/>
    </xf>
    <xf numFmtId="0" fontId="13" fillId="0" borderId="7" xfId="7" applyFont="1" applyBorder="1" applyProtection="1"/>
    <xf numFmtId="0" fontId="13" fillId="0" borderId="8" xfId="7" applyFont="1" applyBorder="1" applyProtection="1"/>
    <xf numFmtId="0" fontId="13" fillId="0" borderId="9" xfId="7" applyFont="1" applyBorder="1" applyProtection="1"/>
    <xf numFmtId="43" fontId="13" fillId="0" borderId="42" xfId="1" applyFont="1" applyBorder="1" applyProtection="1"/>
    <xf numFmtId="43" fontId="13" fillId="0" borderId="48" xfId="1" applyFont="1" applyBorder="1" applyProtection="1"/>
    <xf numFmtId="43" fontId="13" fillId="0" borderId="43" xfId="1" applyFont="1" applyBorder="1" applyProtection="1"/>
    <xf numFmtId="43" fontId="13" fillId="0" borderId="50" xfId="1" applyFont="1" applyBorder="1" applyProtection="1"/>
    <xf numFmtId="43" fontId="13" fillId="0" borderId="52" xfId="1" applyFont="1" applyBorder="1" applyProtection="1"/>
    <xf numFmtId="43" fontId="13" fillId="0" borderId="53" xfId="1" applyFont="1" applyBorder="1" applyProtection="1"/>
    <xf numFmtId="0" fontId="23" fillId="0" borderId="12" xfId="7" applyFont="1" applyBorder="1" applyAlignment="1" applyProtection="1">
      <alignment horizontal="left"/>
    </xf>
    <xf numFmtId="0" fontId="23" fillId="0" borderId="13" xfId="7" applyFont="1" applyBorder="1" applyAlignment="1" applyProtection="1">
      <alignment horizontal="left"/>
    </xf>
    <xf numFmtId="43" fontId="13" fillId="0" borderId="13" xfId="1" applyFont="1" applyBorder="1" applyProtection="1"/>
    <xf numFmtId="43" fontId="13" fillId="0" borderId="14" xfId="1" applyFont="1" applyBorder="1" applyProtection="1"/>
    <xf numFmtId="0" fontId="23" fillId="0" borderId="12" xfId="7" applyFont="1" applyBorder="1" applyAlignment="1" applyProtection="1">
      <alignment horizontal="center"/>
    </xf>
    <xf numFmtId="0" fontId="23" fillId="0" borderId="13" xfId="7" applyFont="1" applyBorder="1" applyAlignment="1" applyProtection="1">
      <alignment horizontal="center"/>
    </xf>
    <xf numFmtId="0" fontId="23" fillId="3" borderId="12" xfId="7" applyFont="1" applyFill="1" applyBorder="1" applyAlignment="1" applyProtection="1">
      <alignment horizontal="left"/>
    </xf>
    <xf numFmtId="0" fontId="23" fillId="3" borderId="13" xfId="7" applyFont="1" applyFill="1" applyBorder="1" applyAlignment="1" applyProtection="1">
      <alignment horizontal="left"/>
    </xf>
    <xf numFmtId="43" fontId="13" fillId="3" borderId="13" xfId="1" applyFont="1" applyFill="1" applyBorder="1" applyProtection="1"/>
    <xf numFmtId="43" fontId="13" fillId="3" borderId="14" xfId="1" applyFont="1" applyFill="1" applyBorder="1" applyProtection="1"/>
    <xf numFmtId="0" fontId="24" fillId="0" borderId="12" xfId="7" applyFont="1" applyBorder="1" applyAlignment="1" applyProtection="1">
      <alignment horizontal="left"/>
    </xf>
    <xf numFmtId="0" fontId="24" fillId="0" borderId="13" xfId="7" applyFont="1" applyBorder="1" applyAlignment="1" applyProtection="1">
      <alignment horizontal="left"/>
    </xf>
    <xf numFmtId="0" fontId="23" fillId="0" borderId="12" xfId="7" applyFont="1" applyBorder="1" applyAlignment="1" applyProtection="1"/>
    <xf numFmtId="0" fontId="23" fillId="0" borderId="13" xfId="7" applyFont="1" applyBorder="1" applyAlignment="1" applyProtection="1"/>
    <xf numFmtId="0" fontId="13" fillId="0" borderId="12" xfId="7" applyFont="1" applyBorder="1" applyAlignment="1" applyProtection="1">
      <alignment horizontal="left"/>
    </xf>
    <xf numFmtId="0" fontId="23" fillId="0" borderId="12" xfId="7" applyFont="1" applyFill="1" applyBorder="1" applyAlignment="1" applyProtection="1"/>
    <xf numFmtId="0" fontId="23" fillId="3" borderId="13" xfId="7" applyFont="1" applyFill="1" applyBorder="1" applyAlignment="1" applyProtection="1"/>
    <xf numFmtId="0" fontId="24" fillId="3" borderId="13" xfId="7" applyFont="1" applyFill="1" applyBorder="1" applyAlignment="1" applyProtection="1">
      <alignment horizontal="left"/>
    </xf>
    <xf numFmtId="0" fontId="24" fillId="4" borderId="13" xfId="7" applyFont="1" applyFill="1" applyBorder="1" applyAlignment="1" applyProtection="1">
      <alignment horizontal="left"/>
      <protection locked="0"/>
    </xf>
    <xf numFmtId="43" fontId="13" fillId="4" borderId="13" xfId="1" applyFont="1" applyFill="1" applyBorder="1" applyProtection="1">
      <protection locked="0"/>
    </xf>
    <xf numFmtId="43" fontId="13" fillId="4" borderId="14" xfId="1" applyFont="1" applyFill="1" applyBorder="1" applyProtection="1">
      <protection locked="0"/>
    </xf>
    <xf numFmtId="0" fontId="23" fillId="4" borderId="13" xfId="7" applyFont="1" applyFill="1" applyBorder="1" applyAlignment="1" applyProtection="1">
      <alignment horizontal="center"/>
      <protection locked="0"/>
    </xf>
    <xf numFmtId="0" fontId="13" fillId="0" borderId="7" xfId="7" applyFont="1" applyBorder="1" applyAlignment="1" applyProtection="1">
      <alignment horizontal="center"/>
    </xf>
    <xf numFmtId="0" fontId="13" fillId="0" borderId="54" xfId="7" applyFont="1" applyBorder="1" applyAlignment="1" applyProtection="1">
      <alignment horizontal="center"/>
    </xf>
    <xf numFmtId="0" fontId="13" fillId="0" borderId="16" xfId="0" applyFont="1" applyBorder="1" applyProtection="1"/>
    <xf numFmtId="0" fontId="13" fillId="0" borderId="17" xfId="0" applyFont="1" applyBorder="1" applyProtection="1"/>
    <xf numFmtId="0" fontId="31" fillId="0" borderId="0" xfId="171" applyFont="1"/>
    <xf numFmtId="0" fontId="31" fillId="0" borderId="0" xfId="171" applyFont="1" applyAlignment="1">
      <alignment horizontal="center" vertical="center"/>
    </xf>
    <xf numFmtId="0" fontId="32" fillId="0" borderId="0" xfId="171" applyFont="1" applyAlignment="1">
      <alignment horizontal="center" vertical="center"/>
    </xf>
    <xf numFmtId="0" fontId="33" fillId="0" borderId="0" xfId="171" applyFont="1" applyAlignment="1">
      <alignment horizontal="center" vertical="center"/>
    </xf>
    <xf numFmtId="0" fontId="24" fillId="0" borderId="0" xfId="171" applyFont="1" applyAlignment="1">
      <alignment horizontal="center" vertical="center"/>
    </xf>
    <xf numFmtId="0" fontId="34" fillId="2" borderId="55" xfId="171" applyFont="1" applyFill="1" applyBorder="1" applyAlignment="1">
      <alignment horizontal="center" vertical="center" wrapText="1"/>
    </xf>
    <xf numFmtId="0" fontId="35" fillId="2" borderId="0" xfId="171" applyFont="1" applyFill="1" applyBorder="1"/>
    <xf numFmtId="0" fontId="34" fillId="0" borderId="56" xfId="171" applyFont="1" applyFill="1" applyBorder="1" applyAlignment="1">
      <alignment horizontal="center" vertical="center" wrapText="1"/>
    </xf>
    <xf numFmtId="0" fontId="36" fillId="2" borderId="0" xfId="171" applyFont="1" applyFill="1" applyBorder="1" applyAlignment="1">
      <alignment vertical="center" textRotation="90"/>
    </xf>
    <xf numFmtId="49" fontId="34" fillId="2" borderId="57" xfId="171" applyNumberFormat="1" applyFont="1" applyFill="1" applyBorder="1" applyAlignment="1">
      <alignment horizontal="justify" vertical="center" wrapText="1"/>
    </xf>
    <xf numFmtId="49" fontId="34" fillId="2" borderId="58" xfId="171" applyNumberFormat="1" applyFont="1" applyFill="1" applyBorder="1" applyAlignment="1">
      <alignment horizontal="justify" vertical="center" wrapText="1"/>
    </xf>
    <xf numFmtId="49" fontId="31" fillId="2" borderId="58" xfId="171" applyNumberFormat="1" applyFont="1" applyFill="1" applyBorder="1" applyAlignment="1">
      <alignment horizontal="left" vertical="center"/>
    </xf>
    <xf numFmtId="0" fontId="31" fillId="0" borderId="0" xfId="171" applyFont="1" applyAlignment="1">
      <alignment vertical="center"/>
    </xf>
    <xf numFmtId="49" fontId="34" fillId="2" borderId="58" xfId="171" applyNumberFormat="1" applyFont="1" applyFill="1" applyBorder="1" applyAlignment="1">
      <alignment horizontal="left" vertical="center"/>
    </xf>
    <xf numFmtId="49" fontId="31" fillId="0" borderId="58" xfId="171" applyNumberFormat="1" applyFont="1" applyFill="1" applyBorder="1" applyAlignment="1">
      <alignment horizontal="left" vertical="center" wrapText="1"/>
    </xf>
    <xf numFmtId="49" fontId="31" fillId="0" borderId="58" xfId="171" applyNumberFormat="1" applyFont="1" applyFill="1" applyBorder="1" applyAlignment="1">
      <alignment horizontal="left" vertical="center"/>
    </xf>
    <xf numFmtId="0" fontId="31" fillId="0" borderId="0" xfId="171" applyFont="1" applyBorder="1" applyAlignment="1">
      <alignment horizontal="justify" vertical="center" wrapText="1"/>
    </xf>
    <xf numFmtId="49" fontId="31" fillId="2" borderId="59" xfId="171" applyNumberFormat="1" applyFont="1" applyFill="1" applyBorder="1" applyAlignment="1">
      <alignment horizontal="center" vertical="center"/>
    </xf>
    <xf numFmtId="0" fontId="34" fillId="0" borderId="0" xfId="171" applyFont="1" applyAlignment="1">
      <alignment horizontal="center" vertical="center"/>
    </xf>
    <xf numFmtId="49" fontId="31" fillId="2" borderId="57" xfId="171" applyNumberFormat="1" applyFont="1" applyFill="1" applyBorder="1" applyAlignment="1">
      <alignment horizontal="justify" vertical="center" wrapText="1"/>
    </xf>
    <xf numFmtId="49" fontId="31" fillId="2" borderId="58" xfId="171" applyNumberFormat="1" applyFont="1" applyFill="1" applyBorder="1" applyAlignment="1">
      <alignment horizontal="justify" vertical="center" wrapText="1"/>
    </xf>
    <xf numFmtId="0" fontId="4" fillId="2" borderId="4" xfId="47" applyFont="1" applyFill="1" applyBorder="1" applyAlignment="1" applyProtection="1">
      <alignment horizontal="left"/>
      <protection locked="0"/>
    </xf>
    <xf numFmtId="0" fontId="3" fillId="2" borderId="0" xfId="47" applyFont="1" applyFill="1" applyBorder="1" applyAlignment="1" applyProtection="1">
      <protection locked="0"/>
    </xf>
    <xf numFmtId="0" fontId="4" fillId="2" borderId="5" xfId="47" applyFont="1" applyFill="1" applyBorder="1" applyAlignment="1" applyProtection="1">
      <alignment horizontal="right" vertical="top"/>
      <protection locked="0"/>
    </xf>
    <xf numFmtId="0" fontId="13" fillId="0" borderId="7" xfId="0" applyFont="1" applyBorder="1" applyProtection="1">
      <protection locked="0"/>
    </xf>
    <xf numFmtId="0" fontId="13" fillId="0" borderId="8" xfId="0" applyFont="1" applyBorder="1" applyProtection="1">
      <protection locked="0"/>
    </xf>
    <xf numFmtId="0" fontId="13" fillId="0" borderId="9" xfId="0" applyFont="1" applyBorder="1" applyProtection="1">
      <protection locked="0"/>
    </xf>
    <xf numFmtId="0" fontId="22" fillId="0" borderId="74" xfId="0" applyFont="1" applyBorder="1" applyAlignment="1" applyProtection="1">
      <alignment horizontal="center" vertical="center"/>
      <protection locked="0"/>
    </xf>
    <xf numFmtId="0" fontId="22" fillId="0" borderId="24" xfId="0" applyFont="1" applyBorder="1" applyAlignment="1" applyProtection="1">
      <alignment horizontal="center" vertical="center"/>
      <protection locked="0"/>
    </xf>
    <xf numFmtId="0" fontId="13" fillId="0" borderId="75" xfId="0" applyFont="1" applyBorder="1" applyProtection="1">
      <protection locked="0"/>
    </xf>
    <xf numFmtId="0" fontId="13" fillId="0" borderId="42" xfId="0" applyFont="1" applyBorder="1" applyProtection="1">
      <protection locked="0"/>
    </xf>
    <xf numFmtId="0" fontId="37" fillId="0" borderId="42" xfId="0" applyFont="1" applyBorder="1" applyProtection="1">
      <protection locked="0"/>
    </xf>
    <xf numFmtId="0" fontId="13" fillId="0" borderId="48" xfId="0" applyFont="1" applyBorder="1" applyProtection="1">
      <protection locked="0"/>
    </xf>
    <xf numFmtId="0" fontId="10" fillId="3" borderId="66" xfId="49" applyNumberFormat="1" applyFont="1" applyFill="1" applyBorder="1" applyAlignment="1" applyProtection="1">
      <alignment horizontal="center"/>
    </xf>
    <xf numFmtId="0" fontId="10" fillId="3" borderId="52" xfId="47" applyFont="1" applyFill="1" applyBorder="1" applyAlignment="1" applyProtection="1">
      <alignment horizontal="left" vertical="center" indent="1"/>
    </xf>
    <xf numFmtId="0" fontId="37" fillId="3" borderId="52" xfId="0" applyFont="1" applyFill="1" applyBorder="1" applyProtection="1"/>
    <xf numFmtId="0" fontId="37" fillId="3" borderId="52" xfId="0" applyFont="1" applyFill="1" applyBorder="1" applyProtection="1">
      <protection locked="0"/>
    </xf>
    <xf numFmtId="0" fontId="10" fillId="3" borderId="52" xfId="47" applyNumberFormat="1" applyFont="1" applyFill="1" applyBorder="1" applyAlignment="1" applyProtection="1">
      <alignment horizontal="center"/>
    </xf>
    <xf numFmtId="0" fontId="37" fillId="3" borderId="53" xfId="0" applyFont="1" applyFill="1" applyBorder="1" applyProtection="1"/>
    <xf numFmtId="0" fontId="10" fillId="3" borderId="12" xfId="49" applyNumberFormat="1" applyFont="1" applyFill="1" applyBorder="1" applyAlignment="1" applyProtection="1">
      <alignment horizontal="center"/>
    </xf>
    <xf numFmtId="0" fontId="10" fillId="3" borderId="13" xfId="47" applyFont="1" applyFill="1" applyBorder="1" applyAlignment="1" applyProtection="1">
      <alignment horizontal="left" vertical="center" indent="1"/>
    </xf>
    <xf numFmtId="43" fontId="20" fillId="3" borderId="13" xfId="1" applyFont="1" applyFill="1" applyBorder="1" applyProtection="1"/>
    <xf numFmtId="0" fontId="10" fillId="3" borderId="13" xfId="47" applyNumberFormat="1" applyFont="1" applyFill="1" applyBorder="1" applyAlignment="1" applyProtection="1">
      <alignment horizontal="center"/>
    </xf>
    <xf numFmtId="43" fontId="20" fillId="3" borderId="14" xfId="1" applyFont="1" applyFill="1" applyBorder="1" applyProtection="1"/>
    <xf numFmtId="0" fontId="18" fillId="0" borderId="12" xfId="49" applyNumberFormat="1" applyFont="1" applyFill="1" applyBorder="1" applyAlignment="1" applyProtection="1">
      <alignment horizontal="center"/>
    </xf>
    <xf numFmtId="0" fontId="18" fillId="0" borderId="13" xfId="47" applyFont="1" applyFill="1" applyBorder="1" applyAlignment="1" applyProtection="1">
      <alignment horizontal="left" vertical="center" indent="1"/>
    </xf>
    <xf numFmtId="43" fontId="37" fillId="0" borderId="13" xfId="1" applyFont="1" applyBorder="1" applyProtection="1">
      <protection locked="0"/>
    </xf>
    <xf numFmtId="43" fontId="37" fillId="0" borderId="13" xfId="1" applyFont="1" applyBorder="1" applyProtection="1"/>
    <xf numFmtId="0" fontId="18" fillId="0" borderId="13" xfId="47" applyNumberFormat="1" applyFont="1" applyFill="1" applyBorder="1" applyAlignment="1" applyProtection="1">
      <alignment horizontal="center"/>
    </xf>
    <xf numFmtId="43" fontId="37" fillId="0" borderId="14" xfId="1" applyFont="1" applyBorder="1" applyProtection="1"/>
    <xf numFmtId="0" fontId="18" fillId="0" borderId="13" xfId="47" applyFont="1" applyFill="1" applyBorder="1" applyAlignment="1" applyProtection="1">
      <alignment horizontal="left" vertical="center" wrapText="1" indent="1"/>
    </xf>
    <xf numFmtId="49" fontId="18" fillId="0" borderId="12" xfId="49" applyNumberFormat="1" applyFont="1" applyFill="1" applyBorder="1" applyAlignment="1" applyProtection="1">
      <alignment horizontal="center"/>
    </xf>
    <xf numFmtId="49" fontId="18" fillId="0" borderId="13" xfId="47" applyNumberFormat="1" applyFont="1" applyFill="1" applyBorder="1" applyAlignment="1" applyProtection="1">
      <alignment horizontal="center"/>
    </xf>
    <xf numFmtId="0" fontId="10" fillId="3" borderId="13" xfId="47" applyFont="1" applyFill="1" applyBorder="1" applyAlignment="1" applyProtection="1">
      <alignment horizontal="left" vertical="center" wrapText="1" indent="1"/>
    </xf>
    <xf numFmtId="0" fontId="10" fillId="3" borderId="12" xfId="49" applyNumberFormat="1" applyFont="1" applyFill="1" applyBorder="1" applyAlignment="1" applyProtection="1">
      <alignment horizontal="center" vertical="center"/>
    </xf>
    <xf numFmtId="0" fontId="18" fillId="0" borderId="12" xfId="49" applyNumberFormat="1" applyFont="1" applyFill="1" applyBorder="1" applyAlignment="1" applyProtection="1">
      <alignment horizontal="center" vertical="center"/>
    </xf>
    <xf numFmtId="0" fontId="10" fillId="3" borderId="13" xfId="47" applyNumberFormat="1" applyFont="1" applyFill="1" applyBorder="1" applyAlignment="1" applyProtection="1">
      <alignment horizontal="center" vertical="center"/>
    </xf>
    <xf numFmtId="0" fontId="18" fillId="0" borderId="13" xfId="47" applyNumberFormat="1" applyFont="1" applyFill="1" applyBorder="1" applyAlignment="1" applyProtection="1">
      <alignment horizontal="center" vertical="center"/>
    </xf>
    <xf numFmtId="49" fontId="18" fillId="0" borderId="13" xfId="47" applyNumberFormat="1" applyFont="1" applyFill="1" applyBorder="1" applyAlignment="1" applyProtection="1">
      <alignment horizontal="center" vertical="center"/>
    </xf>
    <xf numFmtId="49" fontId="18" fillId="0" borderId="12" xfId="49" applyNumberFormat="1" applyFont="1" applyFill="1" applyBorder="1" applyAlignment="1" applyProtection="1">
      <alignment horizontal="center" vertical="center"/>
    </xf>
    <xf numFmtId="0" fontId="10" fillId="3" borderId="13" xfId="47" applyFont="1" applyFill="1" applyBorder="1" applyAlignment="1" applyProtection="1">
      <alignment horizontal="right"/>
    </xf>
    <xf numFmtId="49" fontId="10" fillId="0" borderId="12" xfId="49" applyNumberFormat="1" applyFont="1" applyFill="1" applyBorder="1" applyAlignment="1" applyProtection="1">
      <alignment horizontal="center"/>
    </xf>
    <xf numFmtId="0" fontId="10" fillId="0" borderId="13" xfId="47" applyFont="1" applyFill="1" applyBorder="1" applyAlignment="1" applyProtection="1">
      <alignment horizontal="left" vertical="center" indent="1"/>
    </xf>
    <xf numFmtId="49" fontId="10" fillId="0" borderId="13" xfId="47" applyNumberFormat="1" applyFont="1" applyFill="1" applyBorder="1" applyAlignment="1" applyProtection="1">
      <alignment horizontal="center"/>
    </xf>
    <xf numFmtId="0" fontId="18" fillId="0" borderId="13" xfId="47" applyFont="1" applyFill="1" applyBorder="1" applyAlignment="1" applyProtection="1">
      <alignment vertical="center"/>
    </xf>
    <xf numFmtId="0" fontId="10" fillId="3" borderId="13" xfId="47" applyFont="1" applyFill="1" applyBorder="1" applyAlignment="1" applyProtection="1">
      <alignment horizontal="right" vertical="center" indent="1"/>
    </xf>
    <xf numFmtId="49" fontId="18" fillId="0" borderId="13" xfId="47" applyNumberFormat="1" applyFont="1" applyFill="1" applyBorder="1" applyAlignment="1" applyProtection="1">
      <alignment horizontal="left" vertical="center" indent="1"/>
    </xf>
    <xf numFmtId="0" fontId="10" fillId="3" borderId="13" xfId="47" applyFont="1" applyFill="1" applyBorder="1" applyAlignment="1" applyProtection="1">
      <alignment horizontal="left" indent="1"/>
    </xf>
    <xf numFmtId="0" fontId="13" fillId="0" borderId="12" xfId="0" applyFont="1" applyBorder="1" applyProtection="1"/>
    <xf numFmtId="0" fontId="13" fillId="0" borderId="13" xfId="0" applyFont="1" applyBorder="1" applyProtection="1"/>
    <xf numFmtId="0" fontId="13" fillId="0" borderId="4" xfId="0" applyFont="1" applyBorder="1" applyProtection="1"/>
    <xf numFmtId="43" fontId="37" fillId="0" borderId="27" xfId="1" applyFont="1" applyBorder="1" applyProtection="1">
      <protection locked="0"/>
    </xf>
    <xf numFmtId="43" fontId="37" fillId="0" borderId="27" xfId="1" applyFont="1" applyBorder="1" applyProtection="1"/>
    <xf numFmtId="0" fontId="13" fillId="0" borderId="27" xfId="0" applyFont="1" applyBorder="1" applyProtection="1"/>
    <xf numFmtId="43" fontId="20" fillId="0" borderId="27" xfId="1" applyFont="1" applyBorder="1" applyProtection="1">
      <protection locked="0"/>
    </xf>
    <xf numFmtId="43" fontId="20" fillId="0" borderId="28" xfId="1" applyFont="1" applyBorder="1" applyProtection="1"/>
    <xf numFmtId="43" fontId="37" fillId="0" borderId="46" xfId="1" applyFont="1" applyBorder="1" applyProtection="1">
      <protection locked="0"/>
    </xf>
    <xf numFmtId="43" fontId="37" fillId="0" borderId="46" xfId="1" applyFont="1" applyBorder="1" applyProtection="1"/>
    <xf numFmtId="0" fontId="13" fillId="0" borderId="46" xfId="0" applyFont="1" applyBorder="1" applyProtection="1"/>
    <xf numFmtId="43" fontId="37" fillId="0" borderId="76" xfId="1" applyFont="1" applyBorder="1" applyProtection="1"/>
    <xf numFmtId="0" fontId="20" fillId="3" borderId="77" xfId="0" applyFont="1" applyFill="1" applyBorder="1" applyAlignment="1" applyProtection="1"/>
    <xf numFmtId="0" fontId="20" fillId="3" borderId="78" xfId="0" applyFont="1" applyFill="1" applyBorder="1" applyAlignment="1" applyProtection="1">
      <alignment horizontal="right"/>
    </xf>
    <xf numFmtId="43" fontId="20" fillId="3" borderId="79" xfId="1" applyFont="1" applyFill="1" applyBorder="1" applyProtection="1"/>
    <xf numFmtId="0" fontId="13" fillId="0" borderId="79" xfId="0" applyFont="1" applyBorder="1" applyProtection="1"/>
    <xf numFmtId="0" fontId="20" fillId="3" borderId="80" xfId="0" applyFont="1" applyFill="1" applyBorder="1" applyAlignment="1" applyProtection="1">
      <alignment horizontal="right"/>
    </xf>
    <xf numFmtId="43" fontId="20" fillId="3" borderId="81" xfId="1" applyFont="1" applyFill="1" applyBorder="1" applyProtection="1"/>
    <xf numFmtId="0" fontId="13" fillId="0" borderId="0" xfId="0" applyFont="1" applyBorder="1" applyProtection="1">
      <protection locked="0"/>
    </xf>
    <xf numFmtId="0" fontId="20" fillId="0" borderId="0" xfId="0" applyFont="1" applyFill="1" applyBorder="1" applyAlignment="1" applyProtection="1">
      <alignment horizontal="right"/>
      <protection locked="0"/>
    </xf>
    <xf numFmtId="43" fontId="20" fillId="0" borderId="0" xfId="1" applyFont="1" applyFill="1" applyBorder="1" applyProtection="1">
      <protection locked="0"/>
    </xf>
    <xf numFmtId="0" fontId="13" fillId="0" borderId="0" xfId="0" applyFont="1" applyFill="1" applyBorder="1" applyProtection="1">
      <protection locked="0"/>
    </xf>
    <xf numFmtId="0" fontId="10" fillId="2" borderId="0" xfId="0" applyFont="1" applyFill="1" applyBorder="1" applyAlignment="1" applyProtection="1">
      <alignment horizontal="left"/>
      <protection locked="0"/>
    </xf>
    <xf numFmtId="0" fontId="10" fillId="2" borderId="0" xfId="0" applyFont="1" applyFill="1" applyBorder="1" applyAlignment="1" applyProtection="1">
      <alignment horizontal="center" vertical="center"/>
      <protection locked="0"/>
    </xf>
    <xf numFmtId="0" fontId="38" fillId="0" borderId="0" xfId="0" applyFont="1" applyProtection="1">
      <protection locked="0"/>
    </xf>
    <xf numFmtId="0" fontId="29" fillId="0" borderId="0" xfId="0" applyFont="1" applyProtection="1"/>
    <xf numFmtId="0" fontId="3" fillId="0" borderId="0" xfId="2" applyFont="1" applyBorder="1" applyAlignment="1">
      <alignment vertical="top" wrapText="1"/>
    </xf>
    <xf numFmtId="0" fontId="30" fillId="0" borderId="0" xfId="2" applyFont="1" applyAlignment="1" applyProtection="1"/>
    <xf numFmtId="0" fontId="3" fillId="0" borderId="0" xfId="2" applyFont="1" applyAlignment="1" applyProtection="1"/>
    <xf numFmtId="0" fontId="5" fillId="2" borderId="4" xfId="2" applyFont="1" applyFill="1" applyBorder="1" applyAlignment="1" applyProtection="1">
      <alignment horizontal="center" vertical="top"/>
      <protection locked="0"/>
    </xf>
    <xf numFmtId="0" fontId="5" fillId="2" borderId="0" xfId="2" applyFont="1" applyFill="1" applyBorder="1" applyAlignment="1" applyProtection="1">
      <alignment horizontal="center" vertical="top"/>
      <protection locked="0"/>
    </xf>
    <xf numFmtId="0" fontId="5" fillId="2" borderId="0" xfId="2" applyFont="1" applyFill="1" applyBorder="1" applyAlignment="1" applyProtection="1">
      <alignment horizontal="center" vertical="top" wrapText="1"/>
      <protection locked="0"/>
    </xf>
    <xf numFmtId="0" fontId="5" fillId="2" borderId="5" xfId="2" applyFont="1" applyFill="1" applyBorder="1" applyAlignment="1" applyProtection="1">
      <alignment horizontal="center" vertical="top"/>
      <protection locked="0"/>
    </xf>
    <xf numFmtId="0" fontId="3" fillId="0" borderId="0" xfId="2" applyFont="1" applyAlignment="1" applyProtection="1">
      <protection locked="0"/>
    </xf>
    <xf numFmtId="0" fontId="6" fillId="2" borderId="6" xfId="2" quotePrefix="1" applyFont="1" applyFill="1" applyBorder="1" applyAlignment="1" applyProtection="1">
      <alignment horizontal="left" vertical="top"/>
      <protection locked="0"/>
    </xf>
    <xf numFmtId="0" fontId="7" fillId="2" borderId="0" xfId="2" applyFont="1" applyFill="1" applyBorder="1" applyAlignment="1">
      <alignment horizontal="center" vertical="top"/>
    </xf>
    <xf numFmtId="0" fontId="4" fillId="2" borderId="0" xfId="2" applyFont="1" applyFill="1" applyBorder="1" applyAlignment="1" applyProtection="1">
      <alignment horizontal="right" vertical="top"/>
      <protection locked="0"/>
    </xf>
    <xf numFmtId="0" fontId="9" fillId="2" borderId="8" xfId="2" applyFont="1" applyFill="1" applyBorder="1" applyAlignment="1">
      <alignment horizontal="center" vertical="top" wrapText="1"/>
    </xf>
    <xf numFmtId="0" fontId="9" fillId="2" borderId="0" xfId="2" applyFont="1" applyFill="1" applyBorder="1" applyAlignment="1">
      <alignment horizontal="center" vertical="top" wrapText="1"/>
    </xf>
    <xf numFmtId="0" fontId="30" fillId="0" borderId="0" xfId="2" applyFont="1" applyAlignment="1" applyProtection="1">
      <alignment vertical="center"/>
    </xf>
    <xf numFmtId="0" fontId="4" fillId="2" borderId="71" xfId="2" applyFont="1" applyFill="1" applyBorder="1" applyAlignment="1">
      <alignment horizontal="center" vertical="center"/>
    </xf>
    <xf numFmtId="0" fontId="4" fillId="2" borderId="82" xfId="2" applyFont="1" applyFill="1" applyBorder="1" applyAlignment="1">
      <alignment horizontal="center" vertical="center"/>
    </xf>
    <xf numFmtId="0" fontId="3" fillId="0" borderId="0" xfId="2" applyFont="1" applyAlignment="1">
      <alignment vertical="center"/>
    </xf>
    <xf numFmtId="0" fontId="4" fillId="2" borderId="25" xfId="2" applyFont="1" applyFill="1" applyBorder="1" applyAlignment="1">
      <alignment horizontal="center" vertical="center" wrapText="1"/>
    </xf>
    <xf numFmtId="0" fontId="4" fillId="2" borderId="26" xfId="2" quotePrefix="1" applyFont="1" applyFill="1" applyBorder="1" applyAlignment="1">
      <alignment horizontal="center" vertical="center"/>
    </xf>
    <xf numFmtId="0" fontId="3" fillId="0" borderId="0" xfId="2" applyFont="1" applyAlignment="1">
      <alignment wrapText="1"/>
    </xf>
    <xf numFmtId="0" fontId="30" fillId="0" borderId="0" xfId="2" applyFont="1" applyFill="1" applyAlignment="1" applyProtection="1"/>
    <xf numFmtId="0" fontId="4" fillId="3" borderId="84" xfId="2" applyFont="1" applyFill="1" applyBorder="1" applyAlignment="1" applyProtection="1">
      <alignment horizontal="center" vertical="center"/>
    </xf>
    <xf numFmtId="0" fontId="4" fillId="3" borderId="85" xfId="2" applyFont="1" applyFill="1" applyBorder="1" applyAlignment="1">
      <alignment vertical="center"/>
    </xf>
    <xf numFmtId="43" fontId="3" fillId="0" borderId="85" xfId="1" applyFont="1" applyFill="1" applyBorder="1" applyAlignment="1">
      <alignment vertical="top"/>
    </xf>
    <xf numFmtId="43" fontId="3" fillId="0" borderId="85" xfId="1" applyFont="1" applyFill="1" applyBorder="1" applyAlignment="1">
      <alignment horizontal="center" vertical="top" wrapText="1"/>
    </xf>
    <xf numFmtId="43" fontId="3" fillId="0" borderId="86" xfId="1" applyFont="1" applyFill="1" applyBorder="1" applyAlignment="1">
      <alignment horizontal="center" vertical="top"/>
    </xf>
    <xf numFmtId="0" fontId="3" fillId="0" borderId="0" xfId="2" applyFont="1" applyFill="1" applyBorder="1" applyAlignment="1">
      <alignment vertical="top"/>
    </xf>
    <xf numFmtId="0" fontId="19" fillId="0" borderId="0" xfId="2" applyFont="1" applyFill="1" applyBorder="1" applyAlignment="1"/>
    <xf numFmtId="0" fontId="19" fillId="0" borderId="0" xfId="2" applyFont="1" applyFill="1" applyAlignment="1"/>
    <xf numFmtId="0" fontId="3" fillId="0" borderId="0" xfId="2" applyFont="1" applyFill="1" applyAlignment="1"/>
    <xf numFmtId="0" fontId="4" fillId="3" borderId="12" xfId="2" applyFont="1" applyFill="1" applyBorder="1" applyAlignment="1" applyProtection="1">
      <alignment horizontal="center" vertical="top"/>
    </xf>
    <xf numFmtId="43" fontId="4" fillId="3" borderId="13" xfId="1" applyFont="1" applyFill="1" applyBorder="1" applyAlignment="1" applyProtection="1">
      <alignment vertical="top"/>
    </xf>
    <xf numFmtId="43" fontId="3" fillId="3" borderId="14" xfId="1" applyFont="1" applyFill="1" applyBorder="1" applyAlignment="1" applyProtection="1">
      <alignment horizontal="right" vertical="top"/>
    </xf>
    <xf numFmtId="0" fontId="4" fillId="0" borderId="12" xfId="2" applyFont="1" applyFill="1" applyBorder="1" applyAlignment="1">
      <alignment horizontal="right" vertical="top"/>
    </xf>
    <xf numFmtId="0" fontId="3" fillId="0" borderId="87" xfId="2" applyFont="1" applyFill="1" applyBorder="1" applyAlignment="1" applyProtection="1">
      <alignment vertical="top"/>
    </xf>
    <xf numFmtId="43" fontId="3" fillId="0" borderId="13" xfId="1" applyFont="1" applyFill="1" applyBorder="1" applyAlignment="1" applyProtection="1">
      <alignment vertical="top"/>
      <protection locked="0"/>
    </xf>
    <xf numFmtId="43" fontId="3" fillId="0" borderId="13" xfId="1" applyFont="1" applyFill="1" applyBorder="1" applyAlignment="1" applyProtection="1">
      <alignment horizontal="right" vertical="top" wrapText="1"/>
      <protection locked="0"/>
    </xf>
    <xf numFmtId="43" fontId="4" fillId="3" borderId="13" xfId="1" applyFont="1" applyFill="1" applyBorder="1" applyAlignment="1" applyProtection="1">
      <alignment horizontal="right" vertical="top" wrapText="1"/>
    </xf>
    <xf numFmtId="0" fontId="3" fillId="0" borderId="12" xfId="2" applyFont="1" applyFill="1" applyBorder="1" applyAlignment="1">
      <alignment horizontal="left" vertical="top"/>
    </xf>
    <xf numFmtId="0" fontId="3" fillId="0" borderId="87" xfId="2" applyFont="1" applyFill="1" applyBorder="1" applyAlignment="1" applyProtection="1">
      <alignment horizontal="justify" vertical="top" wrapText="1"/>
    </xf>
    <xf numFmtId="0" fontId="3" fillId="0" borderId="87" xfId="2" applyFont="1" applyFill="1" applyBorder="1" applyAlignment="1">
      <alignment vertical="top"/>
    </xf>
    <xf numFmtId="43" fontId="3" fillId="0" borderId="13" xfId="1" applyFont="1" applyFill="1" applyBorder="1" applyAlignment="1">
      <alignment vertical="top"/>
    </xf>
    <xf numFmtId="43" fontId="4" fillId="0" borderId="13" xfId="1" applyFont="1" applyFill="1" applyBorder="1" applyAlignment="1">
      <alignment horizontal="center" vertical="top" wrapText="1"/>
    </xf>
    <xf numFmtId="43" fontId="3" fillId="0" borderId="14" xfId="1" applyFont="1" applyFill="1" applyBorder="1" applyAlignment="1">
      <alignment horizontal="center" vertical="top"/>
    </xf>
    <xf numFmtId="0" fontId="4" fillId="3" borderId="13" xfId="2" applyFont="1" applyFill="1" applyBorder="1" applyAlignment="1" applyProtection="1">
      <alignment vertical="top"/>
    </xf>
    <xf numFmtId="0" fontId="4" fillId="0" borderId="12" xfId="2" applyFont="1" applyFill="1" applyBorder="1" applyAlignment="1">
      <alignment horizontal="center" vertical="top"/>
    </xf>
    <xf numFmtId="0" fontId="3" fillId="0" borderId="87" xfId="2" applyFont="1" applyFill="1" applyBorder="1" applyAlignment="1">
      <alignment horizontal="justify" vertical="top" wrapText="1"/>
    </xf>
    <xf numFmtId="43" fontId="3" fillId="0" borderId="13" xfId="1" applyFont="1" applyFill="1" applyBorder="1" applyAlignment="1">
      <alignment horizontal="center" vertical="top" wrapText="1"/>
    </xf>
    <xf numFmtId="0" fontId="3" fillId="0" borderId="87" xfId="2" applyFont="1" applyFill="1" applyBorder="1" applyAlignment="1" applyProtection="1">
      <alignment horizontal="left" vertical="top"/>
    </xf>
    <xf numFmtId="0" fontId="39" fillId="0" borderId="0" xfId="2" applyFont="1" applyFill="1" applyAlignment="1" applyProtection="1"/>
    <xf numFmtId="0" fontId="4" fillId="0" borderId="12" xfId="2" applyFont="1" applyFill="1" applyBorder="1" applyAlignment="1">
      <alignment horizontal="left" vertical="top"/>
    </xf>
    <xf numFmtId="0" fontId="4" fillId="0" borderId="0" xfId="2" applyFont="1" applyFill="1" applyBorder="1" applyAlignment="1">
      <alignment vertical="top"/>
    </xf>
    <xf numFmtId="0" fontId="17" fillId="0" borderId="0" xfId="2" applyFont="1" applyFill="1" applyBorder="1" applyAlignment="1"/>
    <xf numFmtId="0" fontId="17" fillId="0" borderId="0" xfId="2" applyFont="1" applyFill="1" applyAlignment="1"/>
    <xf numFmtId="0" fontId="4" fillId="0" borderId="0" xfId="2" applyFont="1" applyFill="1" applyAlignment="1"/>
    <xf numFmtId="0" fontId="4" fillId="0" borderId="87" xfId="2" applyFont="1" applyFill="1" applyBorder="1" applyAlignment="1">
      <alignment vertical="top"/>
    </xf>
    <xf numFmtId="43" fontId="4" fillId="0" borderId="13" xfId="1" applyFont="1" applyFill="1" applyBorder="1" applyAlignment="1">
      <alignment vertical="top"/>
    </xf>
    <xf numFmtId="43" fontId="4" fillId="0" borderId="13" xfId="1" applyFont="1" applyFill="1" applyBorder="1" applyAlignment="1">
      <alignment horizontal="right" vertical="top"/>
    </xf>
    <xf numFmtId="43" fontId="3" fillId="3" borderId="13" xfId="1" applyFont="1" applyFill="1" applyBorder="1" applyAlignment="1" applyProtection="1">
      <alignment horizontal="right" vertical="top" wrapText="1"/>
    </xf>
    <xf numFmtId="0" fontId="3" fillId="0" borderId="87" xfId="2" applyFont="1" applyFill="1" applyBorder="1" applyAlignment="1" applyProtection="1">
      <alignment vertical="top" wrapText="1"/>
    </xf>
    <xf numFmtId="0" fontId="4" fillId="3" borderId="12" xfId="2" applyFont="1" applyFill="1" applyBorder="1" applyAlignment="1" applyProtection="1">
      <alignment horizontal="center" vertical="center"/>
    </xf>
    <xf numFmtId="0" fontId="4" fillId="3" borderId="13" xfId="2" applyFont="1" applyFill="1" applyBorder="1" applyAlignment="1" applyProtection="1">
      <alignment vertical="center"/>
    </xf>
    <xf numFmtId="0" fontId="4" fillId="0" borderId="12" xfId="2" applyFont="1" applyFill="1" applyBorder="1" applyAlignment="1">
      <alignment horizontal="center" vertical="center"/>
    </xf>
    <xf numFmtId="0" fontId="3" fillId="0" borderId="87" xfId="2" applyFont="1" applyFill="1" applyBorder="1" applyAlignment="1" applyProtection="1">
      <alignment vertical="center" wrapText="1"/>
    </xf>
    <xf numFmtId="0" fontId="3" fillId="0" borderId="87" xfId="2" applyFont="1" applyFill="1" applyBorder="1" applyAlignment="1" applyProtection="1">
      <alignment horizontal="left" vertical="center" wrapText="1"/>
    </xf>
    <xf numFmtId="0" fontId="3" fillId="0" borderId="87" xfId="2" applyFont="1" applyFill="1" applyBorder="1" applyAlignment="1">
      <alignment horizontal="left" vertical="center" wrapText="1"/>
    </xf>
    <xf numFmtId="43" fontId="3" fillId="0" borderId="13" xfId="1" applyFont="1" applyFill="1" applyBorder="1" applyAlignment="1">
      <alignment horizontal="right" vertical="top" wrapText="1"/>
    </xf>
    <xf numFmtId="0" fontId="3" fillId="0" borderId="87" xfId="2" applyFont="1" applyFill="1" applyBorder="1" applyAlignment="1" applyProtection="1">
      <alignment horizontal="left" vertical="top" wrapText="1"/>
    </xf>
    <xf numFmtId="0" fontId="3" fillId="0" borderId="87" xfId="2" applyFont="1" applyFill="1" applyBorder="1" applyAlignment="1">
      <alignment horizontal="left" vertical="top" wrapText="1"/>
    </xf>
    <xf numFmtId="0" fontId="4" fillId="0" borderId="87" xfId="2" applyFont="1" applyFill="1" applyBorder="1" applyAlignment="1">
      <alignment horizontal="left" vertical="top" wrapText="1"/>
    </xf>
    <xf numFmtId="0" fontId="4" fillId="0" borderId="87" xfId="2" applyFont="1" applyFill="1" applyBorder="1" applyAlignment="1">
      <alignment vertical="top" wrapText="1"/>
    </xf>
    <xf numFmtId="0" fontId="3" fillId="0" borderId="15" xfId="2" applyFont="1" applyFill="1" applyBorder="1" applyAlignment="1"/>
    <xf numFmtId="0" fontId="4" fillId="3" borderId="64" xfId="2" applyFont="1" applyFill="1" applyBorder="1" applyAlignment="1" applyProtection="1">
      <alignment vertical="center"/>
    </xf>
    <xf numFmtId="43" fontId="4" fillId="3" borderId="64" xfId="1" applyFont="1" applyFill="1" applyBorder="1" applyAlignment="1" applyProtection="1">
      <alignment vertical="top"/>
    </xf>
    <xf numFmtId="43" fontId="4" fillId="3" borderId="64" xfId="1" applyFont="1" applyFill="1" applyBorder="1" applyAlignment="1" applyProtection="1">
      <alignment horizontal="right" vertical="top" wrapText="1"/>
    </xf>
    <xf numFmtId="43" fontId="3" fillId="3" borderId="65" xfId="1" applyFont="1" applyFill="1" applyBorder="1" applyAlignment="1" applyProtection="1">
      <alignment horizontal="right" vertical="top"/>
    </xf>
    <xf numFmtId="0" fontId="3" fillId="0" borderId="0" xfId="2" applyFont="1" applyFill="1" applyBorder="1" applyAlignment="1"/>
    <xf numFmtId="0" fontId="6" fillId="0" borderId="0" xfId="2" applyFont="1" applyBorder="1" applyAlignment="1"/>
    <xf numFmtId="43" fontId="3" fillId="0" borderId="0" xfId="2" applyNumberFormat="1" applyFont="1" applyBorder="1" applyAlignment="1"/>
    <xf numFmtId="0" fontId="3" fillId="0" borderId="0" xfId="2" applyFont="1" applyBorder="1" applyAlignment="1">
      <alignment wrapText="1"/>
    </xf>
    <xf numFmtId="0" fontId="8" fillId="2" borderId="0" xfId="2" applyFont="1" applyFill="1" applyBorder="1" applyAlignment="1" applyProtection="1">
      <alignment horizontal="center" vertical="center"/>
    </xf>
    <xf numFmtId="0" fontId="19" fillId="0" borderId="0" xfId="2" applyFont="1" applyBorder="1" applyAlignment="1"/>
    <xf numFmtId="0" fontId="11" fillId="0" borderId="0" xfId="2" applyFont="1" applyBorder="1" applyAlignment="1">
      <alignment horizontal="center" vertical="top" wrapText="1"/>
    </xf>
    <xf numFmtId="0" fontId="11" fillId="0" borderId="0" xfId="2" applyFont="1" applyAlignment="1">
      <alignment horizontal="center" vertical="top"/>
    </xf>
    <xf numFmtId="3" fontId="30" fillId="0" borderId="0" xfId="40" applyNumberFormat="1" applyFont="1"/>
    <xf numFmtId="4" fontId="3" fillId="0" borderId="0" xfId="40" applyNumberFormat="1" applyFont="1"/>
    <xf numFmtId="4" fontId="4" fillId="0" borderId="0" xfId="40" applyNumberFormat="1" applyFont="1"/>
    <xf numFmtId="3" fontId="30" fillId="0" borderId="0" xfId="40" applyNumberFormat="1" applyFont="1" applyAlignment="1"/>
    <xf numFmtId="0" fontId="3" fillId="0" borderId="0" xfId="40" applyFont="1" applyAlignment="1"/>
    <xf numFmtId="0" fontId="5" fillId="2" borderId="4" xfId="40" applyFont="1" applyFill="1" applyBorder="1" applyAlignment="1">
      <alignment horizontal="center" vertical="top"/>
    </xf>
    <xf numFmtId="0" fontId="5" fillId="2" borderId="0" xfId="40" applyFont="1" applyFill="1" applyBorder="1" applyAlignment="1">
      <alignment horizontal="center" vertical="top"/>
    </xf>
    <xf numFmtId="0" fontId="5" fillId="2" borderId="5" xfId="40" applyFont="1" applyFill="1" applyBorder="1" applyAlignment="1">
      <alignment horizontal="center" vertical="top"/>
    </xf>
    <xf numFmtId="0" fontId="4" fillId="2" borderId="41" xfId="0" applyFont="1" applyFill="1" applyBorder="1" applyAlignment="1" applyProtection="1">
      <alignment horizontal="left" vertical="top"/>
      <protection locked="0"/>
    </xf>
    <xf numFmtId="49" fontId="6" fillId="2" borderId="0" xfId="40" applyNumberFormat="1" applyFont="1" applyFill="1" applyBorder="1" applyAlignment="1">
      <alignment horizontal="left" vertical="top"/>
    </xf>
    <xf numFmtId="0" fontId="7" fillId="2" borderId="0" xfId="40" applyFont="1" applyFill="1" applyBorder="1" applyAlignment="1">
      <alignment vertical="top"/>
    </xf>
    <xf numFmtId="0" fontId="8" fillId="2" borderId="0" xfId="40" applyFont="1" applyFill="1" applyBorder="1" applyAlignment="1">
      <alignment vertical="top"/>
    </xf>
    <xf numFmtId="0" fontId="4" fillId="2" borderId="5" xfId="0" applyFont="1" applyFill="1" applyBorder="1" applyAlignment="1" applyProtection="1">
      <alignment horizontal="right" vertical="top"/>
      <protection locked="0"/>
    </xf>
    <xf numFmtId="0" fontId="9" fillId="2" borderId="7" xfId="40" applyFont="1" applyFill="1" applyBorder="1" applyAlignment="1">
      <alignment horizontal="center" vertical="top"/>
    </xf>
    <xf numFmtId="0" fontId="9" fillId="2" borderId="8" xfId="40" applyFont="1" applyFill="1" applyBorder="1" applyAlignment="1">
      <alignment horizontal="center" vertical="top"/>
    </xf>
    <xf numFmtId="0" fontId="9" fillId="2" borderId="9" xfId="40" applyFont="1" applyFill="1" applyBorder="1" applyAlignment="1">
      <alignment horizontal="center" vertical="top"/>
    </xf>
    <xf numFmtId="0" fontId="9" fillId="2" borderId="0" xfId="40" applyFont="1" applyFill="1" applyBorder="1" applyAlignment="1">
      <alignment horizontal="center" vertical="top"/>
    </xf>
    <xf numFmtId="3" fontId="30" fillId="0" borderId="0" xfId="40" applyNumberFormat="1" applyFont="1" applyAlignment="1">
      <alignment horizontal="center" vertical="center"/>
    </xf>
    <xf numFmtId="0" fontId="10" fillId="2" borderId="10" xfId="40" applyFont="1" applyFill="1" applyBorder="1" applyAlignment="1">
      <alignment horizontal="center" vertical="center"/>
    </xf>
    <xf numFmtId="0" fontId="10" fillId="2" borderId="79" xfId="40" applyFont="1" applyFill="1" applyBorder="1" applyAlignment="1">
      <alignment horizontal="center" vertical="center" wrapText="1"/>
    </xf>
    <xf numFmtId="0" fontId="10" fillId="2" borderId="81" xfId="40" applyFont="1" applyFill="1" applyBorder="1" applyAlignment="1">
      <alignment horizontal="center" vertical="center" wrapText="1"/>
    </xf>
    <xf numFmtId="0" fontId="3" fillId="0" borderId="0" xfId="40" applyFont="1" applyAlignment="1">
      <alignment horizontal="center" vertical="center"/>
    </xf>
    <xf numFmtId="0" fontId="9" fillId="0" borderId="0" xfId="40" applyFont="1" applyBorder="1" applyAlignment="1">
      <alignment horizontal="center" vertical="top"/>
    </xf>
    <xf numFmtId="0" fontId="4" fillId="0" borderId="84" xfId="40" applyFont="1" applyBorder="1"/>
    <xf numFmtId="2" fontId="3" fillId="0" borderId="85" xfId="40" applyNumberFormat="1" applyFont="1" applyBorder="1"/>
    <xf numFmtId="2" fontId="4" fillId="0" borderId="86" xfId="40" applyNumberFormat="1" applyFont="1" applyBorder="1"/>
    <xf numFmtId="0" fontId="4" fillId="0" borderId="12" xfId="40" applyFont="1" applyBorder="1"/>
    <xf numFmtId="43" fontId="4" fillId="0" borderId="13" xfId="1" applyFont="1" applyBorder="1"/>
    <xf numFmtId="43" fontId="3" fillId="5" borderId="13" xfId="1" applyFont="1" applyFill="1" applyBorder="1"/>
    <xf numFmtId="43" fontId="4" fillId="0" borderId="14" xfId="1" applyFont="1" applyBorder="1"/>
    <xf numFmtId="0" fontId="3" fillId="0" borderId="12" xfId="40" applyFont="1" applyBorder="1"/>
    <xf numFmtId="43" fontId="3" fillId="0" borderId="13" xfId="1" applyFont="1" applyBorder="1"/>
    <xf numFmtId="43" fontId="3" fillId="0" borderId="13" xfId="1" applyFont="1" applyFill="1" applyBorder="1"/>
    <xf numFmtId="43" fontId="4" fillId="0" borderId="13" xfId="1" applyFont="1" applyFill="1" applyBorder="1"/>
    <xf numFmtId="0" fontId="4" fillId="0" borderId="12" xfId="40" applyFont="1" applyBorder="1" applyAlignment="1">
      <alignment wrapText="1"/>
    </xf>
    <xf numFmtId="0" fontId="4" fillId="0" borderId="15" xfId="40" applyFont="1" applyBorder="1"/>
    <xf numFmtId="4" fontId="3" fillId="0" borderId="64" xfId="40" applyNumberFormat="1" applyFont="1" applyFill="1" applyBorder="1"/>
    <xf numFmtId="4" fontId="4" fillId="0" borderId="65" xfId="40" applyNumberFormat="1" applyFont="1" applyBorder="1"/>
    <xf numFmtId="3" fontId="29" fillId="0" borderId="0" xfId="0" applyNumberFormat="1" applyFont="1" applyProtection="1"/>
    <xf numFmtId="0" fontId="4" fillId="2" borderId="0" xfId="0" applyFont="1" applyFill="1" applyBorder="1" applyAlignment="1" applyProtection="1">
      <alignment vertical="center"/>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center" vertical="center"/>
      <protection locked="0"/>
    </xf>
    <xf numFmtId="0" fontId="3" fillId="0" borderId="0" xfId="5" applyFont="1" applyFill="1" applyBorder="1" applyAlignment="1" applyProtection="1"/>
    <xf numFmtId="0" fontId="6" fillId="2" borderId="0" xfId="5" applyFont="1" applyFill="1" applyBorder="1" applyAlignment="1" applyProtection="1">
      <protection locked="0"/>
    </xf>
    <xf numFmtId="0" fontId="18" fillId="0" borderId="0" xfId="5" applyFont="1" applyBorder="1" applyAlignment="1" applyProtection="1">
      <alignment vertical="center"/>
    </xf>
    <xf numFmtId="0" fontId="3" fillId="0" borderId="7" xfId="5" applyFont="1" applyFill="1" applyBorder="1" applyAlignment="1" applyProtection="1"/>
    <xf numFmtId="0" fontId="3" fillId="0" borderId="8" xfId="5" applyFont="1" applyFill="1" applyBorder="1" applyAlignment="1" applyProtection="1"/>
    <xf numFmtId="0" fontId="3" fillId="2" borderId="8" xfId="5" applyFont="1" applyFill="1" applyBorder="1" applyAlignment="1" applyProtection="1"/>
    <xf numFmtId="0" fontId="3" fillId="2" borderId="9" xfId="5" applyFont="1" applyFill="1" applyBorder="1" applyAlignment="1" applyProtection="1"/>
    <xf numFmtId="0" fontId="18" fillId="0" borderId="0" xfId="5" applyFont="1" applyFill="1" applyBorder="1" applyAlignment="1" applyProtection="1">
      <alignment vertical="center"/>
    </xf>
    <xf numFmtId="0" fontId="21" fillId="0" borderId="88" xfId="5" applyFont="1" applyFill="1" applyBorder="1" applyAlignment="1" applyProtection="1">
      <alignment horizontal="center" vertical="center"/>
    </xf>
    <xf numFmtId="0" fontId="21" fillId="0" borderId="89" xfId="5" applyFont="1" applyFill="1" applyBorder="1" applyAlignment="1" applyProtection="1">
      <alignment horizontal="center" vertical="center"/>
    </xf>
    <xf numFmtId="1" fontId="21" fillId="2" borderId="90" xfId="5" applyNumberFormat="1" applyFont="1" applyFill="1" applyBorder="1" applyAlignment="1" applyProtection="1">
      <alignment horizontal="center" vertical="center" wrapText="1"/>
    </xf>
    <xf numFmtId="1" fontId="21" fillId="2" borderId="91" xfId="5" applyNumberFormat="1" applyFont="1" applyFill="1" applyBorder="1" applyAlignment="1" applyProtection="1">
      <alignment horizontal="center" vertical="center" wrapText="1"/>
    </xf>
    <xf numFmtId="0" fontId="3" fillId="0" borderId="84" xfId="5" applyFont="1" applyFill="1" applyBorder="1" applyProtection="1"/>
    <xf numFmtId="0" fontId="18" fillId="0" borderId="85" xfId="5" applyFont="1" applyFill="1" applyBorder="1" applyAlignment="1" applyProtection="1">
      <alignment horizontal="left" vertical="center" indent="1"/>
    </xf>
    <xf numFmtId="0" fontId="13" fillId="0" borderId="85" xfId="0" applyFont="1" applyBorder="1" applyProtection="1"/>
    <xf numFmtId="0" fontId="13" fillId="0" borderId="86" xfId="0" applyFont="1" applyBorder="1" applyProtection="1"/>
    <xf numFmtId="0" fontId="40" fillId="0" borderId="12" xfId="5" applyNumberFormat="1" applyFont="1" applyFill="1" applyBorder="1" applyAlignment="1" applyProtection="1">
      <alignment horizontal="center"/>
    </xf>
    <xf numFmtId="0" fontId="40" fillId="0" borderId="13" xfId="5" applyFont="1" applyFill="1" applyBorder="1" applyAlignment="1" applyProtection="1">
      <alignment horizontal="left" vertical="center" indent="1"/>
    </xf>
    <xf numFmtId="0" fontId="40" fillId="3" borderId="12" xfId="5" applyNumberFormat="1" applyFont="1" applyFill="1" applyBorder="1" applyAlignment="1" applyProtection="1">
      <alignment horizontal="center"/>
    </xf>
    <xf numFmtId="0" fontId="40" fillId="3" borderId="13" xfId="5" applyFont="1" applyFill="1" applyBorder="1" applyAlignment="1" applyProtection="1">
      <alignment horizontal="left" vertical="center" indent="1"/>
    </xf>
    <xf numFmtId="43" fontId="15" fillId="3" borderId="13" xfId="1" applyFont="1" applyFill="1" applyBorder="1" applyProtection="1"/>
    <xf numFmtId="43" fontId="15" fillId="3" borderId="14" xfId="1" applyFont="1" applyFill="1" applyBorder="1" applyProtection="1"/>
    <xf numFmtId="0" fontId="41" fillId="0" borderId="12" xfId="5" applyNumberFormat="1" applyFont="1" applyFill="1" applyBorder="1" applyAlignment="1" applyProtection="1">
      <alignment horizontal="center"/>
    </xf>
    <xf numFmtId="0" fontId="41" fillId="0" borderId="13" xfId="5" applyFont="1" applyFill="1" applyBorder="1" applyAlignment="1" applyProtection="1">
      <alignment horizontal="left" vertical="center" indent="1"/>
    </xf>
    <xf numFmtId="43" fontId="14" fillId="0" borderId="13" xfId="1" applyFont="1" applyBorder="1" applyProtection="1">
      <protection locked="0"/>
    </xf>
    <xf numFmtId="43" fontId="14" fillId="0" borderId="14" xfId="1" applyFont="1" applyBorder="1" applyProtection="1">
      <protection locked="0"/>
    </xf>
    <xf numFmtId="0" fontId="41" fillId="0" borderId="12" xfId="5" applyNumberFormat="1" applyFont="1" applyFill="1" applyBorder="1" applyAlignment="1" applyProtection="1">
      <alignment horizontal="center" vertical="center"/>
    </xf>
    <xf numFmtId="0" fontId="41" fillId="0" borderId="13" xfId="5" applyFont="1" applyFill="1" applyBorder="1" applyAlignment="1" applyProtection="1">
      <alignment horizontal="left" vertical="center" wrapText="1" indent="1"/>
    </xf>
    <xf numFmtId="49" fontId="41" fillId="0" borderId="12" xfId="5" applyNumberFormat="1" applyFont="1" applyFill="1" applyBorder="1" applyAlignment="1" applyProtection="1">
      <alignment horizontal="center"/>
    </xf>
    <xf numFmtId="49" fontId="40" fillId="0" borderId="12" xfId="5" applyNumberFormat="1" applyFont="1" applyFill="1" applyBorder="1" applyAlignment="1" applyProtection="1">
      <alignment horizontal="center"/>
    </xf>
    <xf numFmtId="0" fontId="16" fillId="0" borderId="13" xfId="5" applyFont="1" applyFill="1" applyBorder="1" applyAlignment="1" applyProtection="1">
      <alignment vertical="center"/>
    </xf>
    <xf numFmtId="49" fontId="41" fillId="0" borderId="12" xfId="5" applyNumberFormat="1" applyFont="1" applyFill="1" applyBorder="1" applyAlignment="1" applyProtection="1">
      <alignment horizontal="center" vertical="center"/>
    </xf>
    <xf numFmtId="49" fontId="41" fillId="0" borderId="7" xfId="5" applyNumberFormat="1" applyFont="1" applyFill="1" applyBorder="1" applyAlignment="1" applyProtection="1">
      <alignment horizontal="center"/>
    </xf>
    <xf numFmtId="0" fontId="41" fillId="0" borderId="92" xfId="5" applyFont="1" applyFill="1" applyBorder="1" applyProtection="1"/>
    <xf numFmtId="43" fontId="13" fillId="0" borderId="64" xfId="1" applyFont="1" applyBorder="1" applyProtection="1"/>
    <xf numFmtId="43" fontId="13" fillId="0" borderId="65" xfId="1" applyFont="1" applyBorder="1" applyProtection="1"/>
    <xf numFmtId="0" fontId="41" fillId="0" borderId="7" xfId="5" applyFont="1" applyFill="1" applyBorder="1" applyProtection="1"/>
    <xf numFmtId="0" fontId="41" fillId="0" borderId="8" xfId="5" applyFont="1" applyFill="1" applyBorder="1" applyAlignment="1" applyProtection="1">
      <alignment horizontal="right" vertical="center"/>
    </xf>
    <xf numFmtId="43" fontId="13" fillId="3" borderId="18" xfId="1" applyFont="1" applyFill="1" applyBorder="1" applyProtection="1"/>
    <xf numFmtId="43" fontId="13" fillId="3" borderId="93" xfId="1" applyFont="1" applyFill="1" applyBorder="1" applyProtection="1"/>
    <xf numFmtId="0" fontId="41" fillId="0" borderId="0" xfId="5" applyFont="1" applyFill="1" applyBorder="1" applyProtection="1"/>
    <xf numFmtId="0" fontId="40" fillId="0" borderId="0" xfId="5" applyFont="1" applyFill="1" applyBorder="1" applyAlignment="1" applyProtection="1">
      <alignment horizontal="right" vertical="center"/>
    </xf>
    <xf numFmtId="0" fontId="8" fillId="2" borderId="0" xfId="5" applyFont="1" applyFill="1" applyBorder="1" applyAlignment="1" applyProtection="1">
      <alignment horizontal="right" vertical="center"/>
    </xf>
    <xf numFmtId="0" fontId="41" fillId="0" borderId="0" xfId="5" applyFont="1" applyFill="1" applyBorder="1" applyProtection="1">
      <protection locked="0"/>
    </xf>
    <xf numFmtId="0" fontId="40" fillId="0" borderId="0" xfId="5" applyFont="1" applyFill="1" applyBorder="1" applyAlignment="1" applyProtection="1">
      <alignment horizontal="right" vertical="center"/>
      <protection locked="0"/>
    </xf>
    <xf numFmtId="0" fontId="8" fillId="2" borderId="0" xfId="5" applyFont="1" applyFill="1" applyBorder="1" applyAlignment="1" applyProtection="1">
      <alignment horizontal="right" vertical="center"/>
      <protection locked="0"/>
    </xf>
    <xf numFmtId="0" fontId="4" fillId="3" borderId="13" xfId="2" applyFont="1" applyFill="1" applyBorder="1" applyAlignment="1">
      <alignment horizontal="left" vertical="top"/>
    </xf>
    <xf numFmtId="0" fontId="4" fillId="3" borderId="13" xfId="2" applyFont="1" applyFill="1" applyBorder="1" applyAlignment="1" applyProtection="1">
      <alignment vertical="top" wrapText="1"/>
    </xf>
    <xf numFmtId="0" fontId="13" fillId="0" borderId="27" xfId="0" applyFont="1" applyBorder="1" applyProtection="1">
      <protection locked="0"/>
    </xf>
    <xf numFmtId="0" fontId="48" fillId="0" borderId="0" xfId="42" applyFont="1"/>
    <xf numFmtId="0" fontId="1" fillId="0" borderId="0" xfId="42"/>
    <xf numFmtId="0" fontId="49" fillId="2" borderId="4" xfId="42" applyFont="1" applyFill="1" applyBorder="1" applyAlignment="1">
      <alignment vertical="center"/>
    </xf>
    <xf numFmtId="0" fontId="49" fillId="2" borderId="0" xfId="42" applyFont="1" applyFill="1" applyBorder="1" applyAlignment="1">
      <alignment vertical="center"/>
    </xf>
    <xf numFmtId="0" fontId="49" fillId="2" borderId="7" xfId="42" applyFont="1" applyFill="1" applyBorder="1" applyAlignment="1">
      <alignment vertical="center"/>
    </xf>
    <xf numFmtId="0" fontId="49" fillId="2" borderId="8" xfId="42" applyFont="1" applyFill="1" applyBorder="1" applyAlignment="1">
      <alignment vertical="center"/>
    </xf>
    <xf numFmtId="0" fontId="49" fillId="2" borderId="9" xfId="42" applyFont="1" applyFill="1" applyBorder="1" applyAlignment="1">
      <alignment vertical="center"/>
    </xf>
    <xf numFmtId="0" fontId="46" fillId="2" borderId="0" xfId="42" applyFont="1" applyFill="1" applyAlignment="1">
      <alignment horizontal="right" vertical="center"/>
    </xf>
    <xf numFmtId="0" fontId="46" fillId="2" borderId="0" xfId="42" applyFont="1" applyFill="1" applyAlignment="1">
      <alignment vertical="center"/>
    </xf>
    <xf numFmtId="0" fontId="28" fillId="3" borderId="19" xfId="42" applyFont="1" applyFill="1" applyBorder="1" applyAlignment="1">
      <alignment horizontal="center" vertical="center" wrapText="1"/>
    </xf>
    <xf numFmtId="0" fontId="44" fillId="3" borderId="19" xfId="42" applyFont="1" applyFill="1" applyBorder="1" applyAlignment="1">
      <alignment horizontal="center" vertical="center"/>
    </xf>
    <xf numFmtId="0" fontId="49" fillId="2" borderId="0" xfId="42" applyFont="1" applyFill="1" applyBorder="1" applyAlignment="1">
      <alignment horizontal="center" vertical="center" wrapText="1"/>
    </xf>
    <xf numFmtId="0" fontId="45" fillId="2" borderId="108" xfId="42" applyFont="1" applyFill="1" applyBorder="1" applyAlignment="1">
      <alignment horizontal="center" vertical="center"/>
    </xf>
    <xf numFmtId="0" fontId="45" fillId="2" borderId="109" xfId="42" applyFont="1" applyFill="1" applyBorder="1" applyAlignment="1">
      <alignment horizontal="center" vertical="center"/>
    </xf>
    <xf numFmtId="0" fontId="45" fillId="2" borderId="110" xfId="42" applyFont="1" applyFill="1" applyBorder="1" applyAlignment="1">
      <alignment horizontal="center" vertical="center"/>
    </xf>
    <xf numFmtId="4" fontId="45" fillId="2" borderId="110" xfId="42" applyNumberFormat="1" applyFont="1" applyFill="1" applyBorder="1" applyAlignment="1">
      <alignment horizontal="right" vertical="center"/>
    </xf>
    <xf numFmtId="0" fontId="43" fillId="2" borderId="108" xfId="42" applyFont="1" applyFill="1" applyBorder="1" applyAlignment="1">
      <alignment horizontal="left" vertical="center"/>
    </xf>
    <xf numFmtId="0" fontId="43" fillId="2" borderId="109" xfId="42" applyFont="1" applyFill="1" applyBorder="1" applyAlignment="1">
      <alignment horizontal="left" vertical="center"/>
    </xf>
    <xf numFmtId="4" fontId="43" fillId="3" borderId="110" xfId="42" applyNumberFormat="1" applyFont="1" applyFill="1" applyBorder="1" applyAlignment="1">
      <alignment horizontal="right" vertical="center"/>
    </xf>
    <xf numFmtId="0" fontId="45" fillId="2" borderId="112" xfId="42" applyFont="1" applyFill="1" applyBorder="1" applyAlignment="1">
      <alignment horizontal="center" vertical="center"/>
    </xf>
    <xf numFmtId="0" fontId="45" fillId="2" borderId="95" xfId="42" applyFont="1" applyFill="1" applyBorder="1" applyAlignment="1">
      <alignment horizontal="center" vertical="center"/>
    </xf>
    <xf numFmtId="0" fontId="45" fillId="2" borderId="95" xfId="42" applyFont="1" applyFill="1" applyBorder="1" applyAlignment="1">
      <alignment horizontal="right" vertical="center"/>
    </xf>
    <xf numFmtId="0" fontId="45" fillId="2" borderId="96" xfId="42" applyFont="1" applyFill="1" applyBorder="1" applyAlignment="1">
      <alignment horizontal="right" vertical="center"/>
    </xf>
    <xf numFmtId="4" fontId="43" fillId="2" borderId="110" xfId="42" applyNumberFormat="1" applyFont="1" applyFill="1" applyBorder="1" applyAlignment="1">
      <alignment horizontal="right" vertical="center"/>
    </xf>
    <xf numFmtId="4" fontId="45" fillId="2" borderId="110" xfId="42" applyNumberFormat="1" applyFont="1" applyFill="1" applyBorder="1" applyAlignment="1">
      <alignment horizontal="right" vertical="center" wrapText="1"/>
    </xf>
    <xf numFmtId="0" fontId="43" fillId="3" borderId="110" xfId="42" applyFont="1" applyFill="1" applyBorder="1" applyAlignment="1">
      <alignment horizontal="right" vertical="center"/>
    </xf>
    <xf numFmtId="0" fontId="43" fillId="3" borderId="110" xfId="42" applyFont="1" applyFill="1" applyBorder="1" applyAlignment="1">
      <alignment horizontal="right" vertical="center" wrapText="1"/>
    </xf>
    <xf numFmtId="0" fontId="49" fillId="3" borderId="24" xfId="42" applyFont="1" applyFill="1" applyBorder="1" applyAlignment="1">
      <alignment horizontal="right" vertical="center"/>
    </xf>
    <xf numFmtId="0" fontId="49" fillId="2" borderId="0" xfId="42" applyFont="1" applyFill="1" applyAlignment="1">
      <alignment horizontal="center" vertical="center"/>
    </xf>
    <xf numFmtId="0" fontId="49" fillId="2" borderId="114" xfId="42" applyFont="1" applyFill="1" applyBorder="1" applyAlignment="1">
      <alignment vertical="center"/>
    </xf>
    <xf numFmtId="0" fontId="49" fillId="3" borderId="18" xfId="42" applyFont="1" applyFill="1" applyBorder="1" applyAlignment="1">
      <alignment horizontal="center" vertical="center" wrapText="1"/>
    </xf>
    <xf numFmtId="0" fontId="49" fillId="3" borderId="19" xfId="42" applyFont="1" applyFill="1" applyBorder="1" applyAlignment="1">
      <alignment horizontal="center" vertical="center" wrapText="1"/>
    </xf>
    <xf numFmtId="49" fontId="43" fillId="2" borderId="108" xfId="42" applyNumberFormat="1" applyFont="1" applyFill="1" applyBorder="1" applyAlignment="1">
      <alignment horizontal="center" vertical="center"/>
    </xf>
    <xf numFmtId="49" fontId="43" fillId="2" borderId="110" xfId="42" applyNumberFormat="1" applyFont="1" applyFill="1" applyBorder="1" applyAlignment="1">
      <alignment horizontal="center" vertical="center"/>
    </xf>
    <xf numFmtId="2" fontId="45" fillId="2" borderId="110" xfId="42" applyNumberFormat="1" applyFont="1" applyFill="1" applyBorder="1" applyAlignment="1">
      <alignment horizontal="right" vertical="center"/>
    </xf>
    <xf numFmtId="2" fontId="43" fillId="2" borderId="110" xfId="42" applyNumberFormat="1" applyFont="1" applyFill="1" applyBorder="1" applyAlignment="1">
      <alignment horizontal="right" vertical="center"/>
    </xf>
    <xf numFmtId="2" fontId="45" fillId="2" borderId="110" xfId="42" applyNumberFormat="1" applyFont="1" applyFill="1" applyBorder="1" applyAlignment="1">
      <alignment horizontal="right" vertical="center" wrapText="1"/>
    </xf>
    <xf numFmtId="0" fontId="45" fillId="3" borderId="110" xfId="42" applyFont="1" applyFill="1" applyBorder="1" applyAlignment="1">
      <alignment horizontal="right" vertical="center"/>
    </xf>
    <xf numFmtId="4" fontId="49" fillId="3" borderId="24" xfId="42" applyNumberFormat="1" applyFont="1" applyFill="1" applyBorder="1" applyAlignment="1">
      <alignment horizontal="right" vertical="center"/>
    </xf>
    <xf numFmtId="43" fontId="51" fillId="0" borderId="13" xfId="1" applyFont="1" applyBorder="1" applyProtection="1">
      <protection locked="0"/>
    </xf>
    <xf numFmtId="0" fontId="51" fillId="0" borderId="0" xfId="0" applyFont="1" applyProtection="1"/>
    <xf numFmtId="0" fontId="51" fillId="0" borderId="0" xfId="171" applyFont="1"/>
    <xf numFmtId="0" fontId="51" fillId="0" borderId="0" xfId="42" applyFont="1"/>
    <xf numFmtId="43" fontId="51" fillId="0" borderId="14" xfId="1" applyFont="1" applyBorder="1" applyProtection="1">
      <protection locked="0"/>
    </xf>
    <xf numFmtId="0" fontId="51" fillId="0" borderId="0" xfId="5" applyFont="1" applyProtection="1"/>
    <xf numFmtId="4" fontId="51" fillId="0" borderId="0" xfId="40" applyNumberFormat="1" applyFont="1"/>
    <xf numFmtId="43" fontId="51" fillId="0" borderId="13" xfId="1" applyFont="1" applyFill="1" applyBorder="1" applyAlignment="1">
      <alignment vertical="top"/>
    </xf>
    <xf numFmtId="0" fontId="53" fillId="0" borderId="13" xfId="47" applyFont="1" applyFill="1" applyBorder="1" applyAlignment="1" applyProtection="1">
      <alignment horizontal="left" vertical="center" indent="1"/>
    </xf>
    <xf numFmtId="0" fontId="53" fillId="0" borderId="0" xfId="0" applyFont="1" applyProtection="1"/>
    <xf numFmtId="0" fontId="53" fillId="0" borderId="0" xfId="171" applyFont="1"/>
    <xf numFmtId="0" fontId="53" fillId="0" borderId="0" xfId="42" applyFont="1"/>
    <xf numFmtId="43" fontId="53" fillId="0" borderId="13" xfId="1" applyFont="1" applyBorder="1" applyProtection="1">
      <protection locked="0"/>
    </xf>
    <xf numFmtId="0" fontId="53" fillId="0" borderId="13" xfId="5" applyFont="1" applyFill="1" applyBorder="1" applyAlignment="1" applyProtection="1">
      <alignment horizontal="left" vertical="center" indent="1"/>
    </xf>
    <xf numFmtId="0" fontId="53" fillId="0" borderId="0" xfId="5" applyFont="1" applyProtection="1"/>
    <xf numFmtId="4" fontId="53" fillId="0" borderId="0" xfId="40" applyNumberFormat="1" applyFont="1"/>
    <xf numFmtId="0" fontId="54" fillId="3" borderId="13" xfId="2" applyFont="1" applyFill="1" applyBorder="1" applyAlignment="1" applyProtection="1">
      <alignment vertical="top"/>
    </xf>
    <xf numFmtId="0" fontId="32" fillId="0" borderId="118" xfId="171" applyFont="1" applyBorder="1" applyAlignment="1">
      <alignment horizontal="center" vertical="center"/>
    </xf>
    <xf numFmtId="0" fontId="33" fillId="0" borderId="63" xfId="171" applyFont="1" applyBorder="1" applyAlignment="1">
      <alignment horizontal="center" vertical="center"/>
    </xf>
    <xf numFmtId="0" fontId="32" fillId="0" borderId="20" xfId="171" applyFont="1" applyBorder="1" applyAlignment="1">
      <alignment horizontal="center" vertical="center"/>
    </xf>
    <xf numFmtId="0" fontId="18" fillId="0" borderId="119" xfId="47" applyFont="1" applyFill="1" applyBorder="1" applyAlignment="1" applyProtection="1">
      <alignment horizontal="left" vertical="center" indent="1"/>
    </xf>
    <xf numFmtId="43" fontId="37" fillId="0" borderId="45" xfId="1" applyFont="1" applyBorder="1" applyProtection="1"/>
    <xf numFmtId="43" fontId="37" fillId="0" borderId="52" xfId="1" applyFont="1" applyBorder="1" applyProtection="1">
      <protection locked="0"/>
    </xf>
    <xf numFmtId="43" fontId="37" fillId="0" borderId="87" xfId="1" applyFont="1" applyBorder="1" applyProtection="1"/>
    <xf numFmtId="0" fontId="4" fillId="2" borderId="4" xfId="2" applyFont="1" applyFill="1" applyBorder="1" applyAlignment="1">
      <alignment horizontal="left" vertical="top"/>
    </xf>
    <xf numFmtId="43" fontId="57" fillId="0" borderId="120" xfId="1" applyFont="1" applyBorder="1" applyProtection="1">
      <protection locked="0"/>
    </xf>
    <xf numFmtId="49" fontId="31" fillId="2" borderId="58" xfId="171" applyNumberFormat="1" applyFont="1" applyFill="1" applyBorder="1" applyAlignment="1">
      <alignment horizontal="left" vertical="center" wrapText="1"/>
    </xf>
    <xf numFmtId="49" fontId="34" fillId="2" borderId="58" xfId="171" applyNumberFormat="1" applyFont="1" applyFill="1" applyBorder="1" applyAlignment="1">
      <alignment horizontal="left" vertical="center" wrapText="1"/>
    </xf>
    <xf numFmtId="0" fontId="36" fillId="2" borderId="0" xfId="171" applyFont="1" applyFill="1" applyBorder="1" applyAlignment="1">
      <alignment vertical="center" textRotation="90" wrapText="1"/>
    </xf>
    <xf numFmtId="0" fontId="31" fillId="0" borderId="0" xfId="171" applyFont="1" applyAlignment="1">
      <alignment vertical="center" wrapText="1"/>
    </xf>
    <xf numFmtId="0" fontId="22" fillId="0" borderId="69" xfId="0" applyFont="1" applyBorder="1" applyAlignment="1" applyProtection="1">
      <alignment horizontal="center" vertical="center"/>
      <protection locked="0"/>
    </xf>
    <xf numFmtId="0" fontId="22" fillId="0" borderId="32" xfId="0" applyFont="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4" fillId="2" borderId="60" xfId="47" applyFont="1" applyFill="1" applyBorder="1" applyAlignment="1" applyProtection="1">
      <alignment horizontal="center" vertical="center" wrapText="1"/>
      <protection locked="0"/>
    </xf>
    <xf numFmtId="0" fontId="3" fillId="2" borderId="61" xfId="47" applyFont="1" applyFill="1" applyBorder="1" applyAlignment="1" applyProtection="1">
      <alignment horizontal="center" vertical="center"/>
      <protection locked="0"/>
    </xf>
    <xf numFmtId="0" fontId="3" fillId="2" borderId="62" xfId="47" applyFont="1" applyFill="1" applyBorder="1" applyAlignment="1" applyProtection="1">
      <alignment horizontal="center" vertical="center"/>
      <protection locked="0"/>
    </xf>
    <xf numFmtId="0" fontId="3" fillId="2" borderId="0" xfId="47" quotePrefix="1" applyFont="1" applyFill="1" applyBorder="1" applyAlignment="1" applyProtection="1">
      <alignment horizontal="left"/>
      <protection locked="0"/>
    </xf>
    <xf numFmtId="0" fontId="6" fillId="2" borderId="0" xfId="47" applyFont="1" applyFill="1" applyBorder="1" applyAlignment="1" applyProtection="1">
      <alignment horizontal="left"/>
      <protection locked="0"/>
    </xf>
    <xf numFmtId="0" fontId="3" fillId="2" borderId="0" xfId="47" applyFont="1" applyFill="1" applyBorder="1" applyAlignment="1" applyProtection="1">
      <alignment horizontal="center" vertical="top"/>
      <protection locked="0"/>
    </xf>
    <xf numFmtId="0" fontId="22" fillId="0" borderId="67" xfId="0" applyFont="1" applyBorder="1" applyAlignment="1" applyProtection="1">
      <alignment horizontal="center" vertical="center"/>
      <protection locked="0"/>
    </xf>
    <xf numFmtId="0" fontId="22" fillId="0" borderId="23" xfId="0" applyFont="1" applyBorder="1" applyAlignment="1" applyProtection="1">
      <alignment horizontal="center" vertical="center"/>
      <protection locked="0"/>
    </xf>
    <xf numFmtId="0" fontId="22" fillId="0" borderId="68" xfId="0" applyFont="1" applyBorder="1" applyAlignment="1" applyProtection="1">
      <alignment horizontal="center" vertical="center"/>
      <protection locked="0"/>
    </xf>
    <xf numFmtId="0" fontId="22" fillId="0" borderId="25" xfId="0" applyFont="1" applyBorder="1" applyAlignment="1" applyProtection="1">
      <alignment horizontal="center" vertical="center"/>
      <protection locked="0"/>
    </xf>
    <xf numFmtId="0" fontId="22" fillId="0" borderId="71" xfId="0" applyFont="1" applyBorder="1" applyAlignment="1" applyProtection="1">
      <alignment horizontal="center" vertical="center"/>
      <protection locked="0"/>
    </xf>
    <xf numFmtId="0" fontId="22" fillId="0" borderId="72" xfId="0" applyFont="1" applyBorder="1" applyAlignment="1" applyProtection="1">
      <alignment horizontal="center" vertical="center"/>
      <protection locked="0"/>
    </xf>
    <xf numFmtId="0" fontId="22" fillId="0" borderId="29" xfId="0" applyFont="1" applyBorder="1" applyAlignment="1" applyProtection="1">
      <alignment horizontal="center" vertical="center"/>
      <protection locked="0"/>
    </xf>
    <xf numFmtId="0" fontId="22" fillId="0" borderId="31" xfId="0" applyFont="1" applyBorder="1" applyAlignment="1" applyProtection="1">
      <alignment horizontal="center" vertical="center"/>
      <protection locked="0"/>
    </xf>
    <xf numFmtId="0" fontId="22" fillId="0" borderId="73" xfId="0" applyFont="1" applyBorder="1" applyAlignment="1" applyProtection="1">
      <alignment horizontal="center" vertical="center"/>
      <protection locked="0"/>
    </xf>
    <xf numFmtId="44" fontId="5" fillId="2" borderId="60" xfId="4" applyFont="1" applyFill="1" applyBorder="1" applyAlignment="1" applyProtection="1">
      <alignment horizontal="center" wrapText="1"/>
    </xf>
    <xf numFmtId="44" fontId="5" fillId="2" borderId="61" xfId="4" applyFont="1" applyFill="1" applyBorder="1" applyAlignment="1" applyProtection="1">
      <alignment horizontal="center"/>
    </xf>
    <xf numFmtId="44" fontId="5" fillId="2" borderId="62" xfId="4" applyFont="1" applyFill="1" applyBorder="1" applyAlignment="1" applyProtection="1">
      <alignment horizontal="center"/>
    </xf>
    <xf numFmtId="0" fontId="4" fillId="2" borderId="67" xfId="2" applyFont="1" applyFill="1" applyBorder="1" applyAlignment="1">
      <alignment horizontal="center" vertical="center"/>
    </xf>
    <xf numFmtId="0" fontId="4" fillId="2" borderId="23" xfId="2" applyFont="1" applyFill="1" applyBorder="1" applyAlignment="1">
      <alignment horizontal="center" vertical="center"/>
    </xf>
    <xf numFmtId="0" fontId="4" fillId="2" borderId="73" xfId="2" applyFont="1" applyFill="1" applyBorder="1" applyAlignment="1">
      <alignment horizontal="center" vertical="center"/>
    </xf>
    <xf numFmtId="0" fontId="4" fillId="2" borderId="70" xfId="2" applyFont="1" applyFill="1" applyBorder="1" applyAlignment="1">
      <alignment horizontal="center" vertical="center"/>
    </xf>
    <xf numFmtId="0" fontId="4" fillId="2" borderId="71" xfId="2" applyFont="1" applyFill="1" applyBorder="1" applyAlignment="1">
      <alignment horizontal="center" vertical="center"/>
    </xf>
    <xf numFmtId="0" fontId="4" fillId="2" borderId="83" xfId="2" applyFont="1" applyFill="1" applyBorder="1" applyAlignment="1">
      <alignment horizontal="center" vertical="center"/>
    </xf>
    <xf numFmtId="0" fontId="8" fillId="2" borderId="0" xfId="2" applyFont="1" applyFill="1" applyBorder="1" applyAlignment="1" applyProtection="1">
      <alignment horizontal="center" vertical="center"/>
    </xf>
    <xf numFmtId="0" fontId="4" fillId="2" borderId="60" xfId="40" applyFont="1" applyFill="1" applyBorder="1" applyAlignment="1">
      <alignment horizontal="center" wrapText="1"/>
    </xf>
    <xf numFmtId="0" fontId="4" fillId="2" borderId="61" xfId="40" applyFont="1" applyFill="1" applyBorder="1" applyAlignment="1">
      <alignment horizontal="center"/>
    </xf>
    <xf numFmtId="0" fontId="4" fillId="2" borderId="62" xfId="40" applyFont="1" applyFill="1" applyBorder="1" applyAlignment="1">
      <alignment horizontal="center"/>
    </xf>
    <xf numFmtId="0" fontId="3" fillId="2" borderId="0" xfId="40" applyFont="1" applyFill="1" applyBorder="1" applyAlignment="1" applyProtection="1">
      <alignment horizontal="center"/>
    </xf>
    <xf numFmtId="0" fontId="4" fillId="2" borderId="0" xfId="0" applyFont="1" applyFill="1" applyBorder="1" applyAlignment="1" applyProtection="1">
      <alignment horizontal="center" vertical="center"/>
    </xf>
    <xf numFmtId="0" fontId="4" fillId="2" borderId="0" xfId="5" applyFont="1" applyFill="1" applyBorder="1" applyAlignment="1" applyProtection="1">
      <alignment horizontal="center" vertical="center"/>
    </xf>
    <xf numFmtId="0" fontId="5" fillId="2" borderId="1" xfId="5" applyFont="1" applyFill="1" applyBorder="1" applyAlignment="1" applyProtection="1">
      <alignment horizontal="center" wrapText="1"/>
    </xf>
    <xf numFmtId="0" fontId="5" fillId="2" borderId="2" xfId="5" applyFont="1" applyFill="1" applyBorder="1" applyAlignment="1" applyProtection="1">
      <alignment horizontal="center"/>
    </xf>
    <xf numFmtId="0" fontId="5" fillId="2" borderId="3" xfId="5" applyFont="1" applyFill="1" applyBorder="1" applyAlignment="1" applyProtection="1">
      <alignment horizontal="center"/>
    </xf>
    <xf numFmtId="0" fontId="3" fillId="2" borderId="0" xfId="5" applyFont="1" applyFill="1" applyBorder="1" applyAlignment="1" applyProtection="1">
      <alignment horizontal="center"/>
    </xf>
    <xf numFmtId="0" fontId="23" fillId="0" borderId="1" xfId="7" applyFont="1" applyBorder="1" applyAlignment="1" applyProtection="1">
      <alignment horizontal="center" wrapText="1"/>
    </xf>
    <xf numFmtId="0" fontId="23" fillId="0" borderId="2" xfId="7" applyFont="1" applyBorder="1" applyAlignment="1" applyProtection="1">
      <alignment horizontal="center"/>
    </xf>
    <xf numFmtId="0" fontId="23" fillId="0" borderId="3" xfId="7" applyFont="1" applyBorder="1" applyAlignment="1" applyProtection="1">
      <alignment horizontal="center"/>
    </xf>
    <xf numFmtId="0" fontId="24" fillId="0" borderId="0" xfId="7" applyFont="1" applyBorder="1" applyAlignment="1" applyProtection="1">
      <alignment horizontal="right"/>
      <protection locked="0"/>
    </xf>
    <xf numFmtId="0" fontId="24" fillId="0" borderId="5" xfId="7" applyFont="1" applyBorder="1" applyAlignment="1" applyProtection="1">
      <alignment horizontal="right"/>
      <protection locked="0"/>
    </xf>
    <xf numFmtId="0" fontId="23" fillId="0" borderId="1" xfId="7" applyFont="1" applyBorder="1" applyAlignment="1" applyProtection="1">
      <alignment horizontal="center" vertical="center" wrapText="1"/>
    </xf>
    <xf numFmtId="0" fontId="23" fillId="0" borderId="3" xfId="7" applyFont="1" applyBorder="1" applyAlignment="1" applyProtection="1">
      <alignment horizontal="center" vertical="center" wrapText="1"/>
    </xf>
    <xf numFmtId="0" fontId="23" fillId="0" borderId="7" xfId="7" applyFont="1" applyBorder="1" applyAlignment="1" applyProtection="1">
      <alignment horizontal="center" vertical="center" wrapText="1"/>
    </xf>
    <xf numFmtId="0" fontId="23" fillId="0" borderId="9" xfId="7" applyFont="1" applyBorder="1" applyAlignment="1" applyProtection="1">
      <alignment horizontal="center" vertical="center" wrapText="1"/>
    </xf>
    <xf numFmtId="0" fontId="23" fillId="0" borderId="21" xfId="7" applyFont="1" applyBorder="1" applyAlignment="1" applyProtection="1">
      <alignment horizontal="center" vertical="center" wrapText="1"/>
    </xf>
    <xf numFmtId="0" fontId="23" fillId="0" borderId="23" xfId="7" applyFont="1" applyBorder="1" applyAlignment="1" applyProtection="1">
      <alignment horizontal="center" vertical="center" wrapText="1"/>
    </xf>
    <xf numFmtId="0" fontId="23" fillId="0" borderId="22" xfId="7" applyFont="1" applyBorder="1" applyAlignment="1" applyProtection="1">
      <alignment horizontal="center" vertical="center" wrapText="1"/>
    </xf>
    <xf numFmtId="0" fontId="23" fillId="0" borderId="25" xfId="7" applyFont="1" applyBorder="1" applyAlignment="1" applyProtection="1">
      <alignment horizontal="center" vertical="center" wrapText="1"/>
    </xf>
    <xf numFmtId="0" fontId="23" fillId="0" borderId="30" xfId="7" applyFont="1" applyBorder="1" applyAlignment="1" applyProtection="1">
      <alignment horizontal="center" vertical="center" wrapText="1"/>
    </xf>
    <xf numFmtId="0" fontId="23" fillId="0" borderId="32" xfId="7" applyFont="1" applyBorder="1" applyAlignment="1" applyProtection="1">
      <alignment horizontal="center" vertical="center" wrapText="1"/>
    </xf>
    <xf numFmtId="0" fontId="15" fillId="0" borderId="0" xfId="0" applyFont="1" applyAlignment="1" applyProtection="1">
      <alignment horizontal="center"/>
    </xf>
    <xf numFmtId="0" fontId="23" fillId="3" borderId="44" xfId="7" applyFont="1" applyFill="1" applyBorder="1" applyAlignment="1" applyProtection="1">
      <alignment horizontal="center"/>
    </xf>
    <xf numFmtId="0" fontId="23" fillId="3" borderId="87" xfId="7" applyFont="1" applyFill="1" applyBorder="1" applyAlignment="1" applyProtection="1">
      <alignment horizontal="center"/>
    </xf>
    <xf numFmtId="0" fontId="23" fillId="3" borderId="44" xfId="7" applyFont="1" applyFill="1" applyBorder="1" applyAlignment="1" applyProtection="1">
      <alignment horizontal="left"/>
    </xf>
    <xf numFmtId="0" fontId="23" fillId="3" borderId="87" xfId="7" applyFont="1" applyFill="1" applyBorder="1" applyAlignment="1" applyProtection="1">
      <alignment horizontal="left"/>
    </xf>
    <xf numFmtId="0" fontId="23" fillId="0" borderId="1" xfId="7" applyFont="1" applyBorder="1" applyAlignment="1" applyProtection="1">
      <alignment horizontal="center" vertical="center"/>
    </xf>
    <xf numFmtId="0" fontId="23" fillId="0" borderId="47" xfId="7" applyFont="1" applyBorder="1" applyAlignment="1" applyProtection="1">
      <alignment horizontal="center" vertical="center"/>
    </xf>
    <xf numFmtId="0" fontId="23" fillId="0" borderId="4" xfId="7" applyFont="1" applyBorder="1" applyAlignment="1" applyProtection="1">
      <alignment horizontal="center" vertical="center"/>
    </xf>
    <xf numFmtId="0" fontId="23" fillId="0" borderId="49" xfId="7" applyFont="1" applyBorder="1" applyAlignment="1" applyProtection="1">
      <alignment horizontal="center" vertical="center"/>
    </xf>
    <xf numFmtId="0" fontId="23" fillId="0" borderId="35" xfId="7" applyFont="1" applyBorder="1" applyAlignment="1" applyProtection="1">
      <alignment horizontal="center" vertical="center"/>
    </xf>
    <xf numFmtId="0" fontId="23" fillId="0" borderId="51" xfId="7" applyFont="1" applyBorder="1" applyAlignment="1" applyProtection="1">
      <alignment horizontal="center" vertical="center"/>
    </xf>
    <xf numFmtId="0" fontId="42" fillId="0" borderId="0" xfId="5" applyFont="1" applyFill="1" applyBorder="1" applyAlignment="1" applyProtection="1">
      <alignment horizontal="center" vertical="center"/>
    </xf>
    <xf numFmtId="0" fontId="52" fillId="0" borderId="0" xfId="5" applyFont="1" applyFill="1" applyBorder="1" applyAlignment="1" applyProtection="1">
      <alignment horizontal="center" vertical="center"/>
    </xf>
    <xf numFmtId="0" fontId="17" fillId="2" borderId="60" xfId="5" applyFont="1" applyFill="1" applyBorder="1" applyAlignment="1" applyProtection="1">
      <alignment horizontal="center"/>
    </xf>
    <xf numFmtId="0" fontId="17" fillId="2" borderId="61" xfId="5" applyFont="1" applyFill="1" applyBorder="1" applyAlignment="1" applyProtection="1">
      <alignment horizontal="center"/>
    </xf>
    <xf numFmtId="0" fontId="17" fillId="2" borderId="62" xfId="5" applyFont="1" applyFill="1" applyBorder="1" applyAlignment="1" applyProtection="1">
      <alignment horizontal="center"/>
    </xf>
    <xf numFmtId="0" fontId="17" fillId="2" borderId="4" xfId="5" applyFont="1" applyFill="1" applyBorder="1" applyAlignment="1" applyProtection="1">
      <alignment horizontal="center"/>
    </xf>
    <xf numFmtId="0" fontId="17" fillId="2" borderId="0" xfId="5" applyFont="1" applyFill="1" applyBorder="1" applyAlignment="1" applyProtection="1">
      <alignment horizontal="center"/>
    </xf>
    <xf numFmtId="0" fontId="17" fillId="2" borderId="5" xfId="5" applyFont="1" applyFill="1" applyBorder="1" applyAlignment="1" applyProtection="1">
      <alignment horizontal="center"/>
    </xf>
    <xf numFmtId="0" fontId="3" fillId="2" borderId="4" xfId="5" applyFont="1" applyFill="1" applyBorder="1" applyAlignment="1" applyProtection="1">
      <alignment horizontal="center"/>
    </xf>
    <xf numFmtId="0" fontId="3" fillId="2" borderId="5" xfId="5" applyFont="1" applyFill="1" applyBorder="1" applyAlignment="1" applyProtection="1">
      <alignment horizontal="center"/>
    </xf>
    <xf numFmtId="0" fontId="4" fillId="0" borderId="4" xfId="5" applyFont="1" applyFill="1" applyBorder="1" applyAlignment="1" applyProtection="1">
      <alignment horizontal="left"/>
      <protection locked="0"/>
    </xf>
    <xf numFmtId="0" fontId="4" fillId="0" borderId="0" xfId="5" applyFont="1" applyFill="1" applyBorder="1" applyAlignment="1" applyProtection="1">
      <alignment horizontal="left"/>
      <protection locked="0"/>
    </xf>
    <xf numFmtId="0" fontId="21" fillId="2" borderId="80" xfId="5" applyFont="1" applyFill="1" applyBorder="1" applyAlignment="1" applyProtection="1">
      <alignment horizontal="center" vertical="center"/>
    </xf>
    <xf numFmtId="0" fontId="5" fillId="0" borderId="1" xfId="5" applyFont="1" applyFill="1" applyBorder="1" applyAlignment="1">
      <alignment horizontal="center" vertical="center" wrapText="1"/>
    </xf>
    <xf numFmtId="0" fontId="5" fillId="0" borderId="2" xfId="5" applyFont="1" applyFill="1" applyBorder="1" applyAlignment="1">
      <alignment horizontal="center" vertical="center"/>
    </xf>
    <xf numFmtId="0" fontId="5" fillId="0" borderId="3" xfId="5" applyFont="1" applyFill="1" applyBorder="1" applyAlignment="1">
      <alignment horizontal="center" vertical="center"/>
    </xf>
    <xf numFmtId="0" fontId="13" fillId="0" borderId="0" xfId="0" applyFont="1" applyAlignment="1">
      <alignment horizontal="center" wrapText="1"/>
    </xf>
    <xf numFmtId="0" fontId="43" fillId="2" borderId="111" xfId="42" applyFont="1" applyFill="1" applyBorder="1" applyAlignment="1">
      <alignment horizontal="center" vertical="center"/>
    </xf>
    <xf numFmtId="0" fontId="43" fillId="2" borderId="101" xfId="42" applyFont="1" applyFill="1" applyBorder="1" applyAlignment="1">
      <alignment horizontal="center" vertical="center"/>
    </xf>
    <xf numFmtId="0" fontId="43" fillId="2" borderId="109" xfId="42" applyFont="1" applyFill="1" applyBorder="1" applyAlignment="1">
      <alignment horizontal="center" vertical="center"/>
    </xf>
    <xf numFmtId="0" fontId="45" fillId="2" borderId="108" xfId="42" applyFont="1" applyFill="1" applyBorder="1" applyAlignment="1">
      <alignment horizontal="center" vertical="center"/>
    </xf>
    <xf numFmtId="0" fontId="45" fillId="2" borderId="109" xfId="42" applyFont="1" applyFill="1" applyBorder="1" applyAlignment="1">
      <alignment horizontal="center" vertical="center"/>
    </xf>
    <xf numFmtId="0" fontId="45" fillId="2" borderId="110" xfId="42" applyFont="1" applyFill="1" applyBorder="1" applyAlignment="1">
      <alignment horizontal="center" vertical="center"/>
    </xf>
    <xf numFmtId="0" fontId="49" fillId="2" borderId="33" xfId="42" applyFont="1" applyFill="1" applyBorder="1" applyAlignment="1">
      <alignment horizontal="center" vertical="center"/>
    </xf>
    <xf numFmtId="0" fontId="49" fillId="2" borderId="113" xfId="42" applyFont="1" applyFill="1" applyBorder="1" applyAlignment="1">
      <alignment horizontal="center" vertical="center"/>
    </xf>
    <xf numFmtId="0" fontId="49" fillId="2" borderId="0" xfId="42" applyFont="1" applyFill="1" applyAlignment="1">
      <alignment horizontal="center" vertical="center"/>
    </xf>
    <xf numFmtId="0" fontId="48" fillId="0" borderId="0" xfId="42" applyFont="1" applyAlignment="1">
      <alignment horizontal="center"/>
    </xf>
    <xf numFmtId="49" fontId="43" fillId="2" borderId="94" xfId="42" applyNumberFormat="1" applyFont="1" applyFill="1" applyBorder="1" applyAlignment="1">
      <alignment horizontal="center" vertical="center"/>
    </xf>
    <xf numFmtId="49" fontId="43" fillId="2" borderId="106" xfId="42" applyNumberFormat="1" applyFont="1" applyFill="1" applyBorder="1" applyAlignment="1">
      <alignment horizontal="center" vertical="center"/>
    </xf>
    <xf numFmtId="49" fontId="43" fillId="2" borderId="107" xfId="42" applyNumberFormat="1" applyFont="1" applyFill="1" applyBorder="1" applyAlignment="1">
      <alignment horizontal="center" vertical="center"/>
    </xf>
    <xf numFmtId="0" fontId="49" fillId="2" borderId="98" xfId="42" applyFont="1" applyFill="1" applyBorder="1" applyAlignment="1">
      <alignment horizontal="center" vertical="center" wrapText="1"/>
    </xf>
    <xf numFmtId="0" fontId="49" fillId="2" borderId="99" xfId="42" applyFont="1" applyFill="1" applyBorder="1" applyAlignment="1">
      <alignment horizontal="center" vertical="center" wrapText="1"/>
    </xf>
    <xf numFmtId="0" fontId="49" fillId="2" borderId="100" xfId="42" applyFont="1" applyFill="1" applyBorder="1" applyAlignment="1">
      <alignment horizontal="center" vertical="center" wrapText="1"/>
    </xf>
    <xf numFmtId="0" fontId="49" fillId="2" borderId="4" xfId="42" applyFont="1" applyFill="1" applyBorder="1" applyAlignment="1">
      <alignment horizontal="center" vertical="center" wrapText="1"/>
    </xf>
    <xf numFmtId="0" fontId="49" fillId="2" borderId="0" xfId="42" applyFont="1" applyFill="1" applyBorder="1" applyAlignment="1">
      <alignment horizontal="center" vertical="center" wrapText="1"/>
    </xf>
    <xf numFmtId="0" fontId="49" fillId="2" borderId="5" xfId="42" applyFont="1" applyFill="1" applyBorder="1" applyAlignment="1">
      <alignment horizontal="center" vertical="center" wrapText="1"/>
    </xf>
    <xf numFmtId="0" fontId="46" fillId="2" borderId="4" xfId="42" applyFont="1" applyFill="1" applyBorder="1" applyAlignment="1">
      <alignment horizontal="center" vertical="center" wrapText="1"/>
    </xf>
    <xf numFmtId="0" fontId="46" fillId="2" borderId="0" xfId="42" applyFont="1" applyFill="1" applyBorder="1" applyAlignment="1">
      <alignment horizontal="center" vertical="center" wrapText="1"/>
    </xf>
    <xf numFmtId="0" fontId="46" fillId="2" borderId="5" xfId="42" applyFont="1" applyFill="1" applyBorder="1" applyAlignment="1">
      <alignment horizontal="center" vertical="center" wrapText="1"/>
    </xf>
    <xf numFmtId="0" fontId="49" fillId="2" borderId="0" xfId="42" applyFont="1" applyFill="1" applyBorder="1" applyAlignment="1">
      <alignment horizontal="center" vertical="center"/>
    </xf>
    <xf numFmtId="0" fontId="49" fillId="2" borderId="5" xfId="42" applyFont="1" applyFill="1" applyBorder="1" applyAlignment="1">
      <alignment horizontal="center" vertical="center"/>
    </xf>
    <xf numFmtId="0" fontId="49" fillId="2" borderId="41" xfId="42" applyFont="1" applyFill="1" applyBorder="1" applyAlignment="1">
      <alignment horizontal="center" vertical="center" wrapText="1"/>
    </xf>
    <xf numFmtId="0" fontId="49" fillId="2" borderId="6" xfId="42" applyFont="1" applyFill="1" applyBorder="1" applyAlignment="1">
      <alignment horizontal="center" vertical="center" wrapText="1"/>
    </xf>
    <xf numFmtId="0" fontId="49" fillId="2" borderId="102" xfId="42" applyFont="1" applyFill="1" applyBorder="1" applyAlignment="1">
      <alignment horizontal="center" vertical="center" wrapText="1"/>
    </xf>
    <xf numFmtId="0" fontId="49" fillId="2" borderId="104" xfId="42" applyFont="1" applyFill="1" applyBorder="1" applyAlignment="1">
      <alignment horizontal="center" vertical="center" wrapText="1"/>
    </xf>
    <xf numFmtId="0" fontId="49" fillId="2" borderId="103" xfId="42" applyFont="1" applyFill="1" applyBorder="1" applyAlignment="1">
      <alignment horizontal="center" vertical="center" wrapText="1"/>
    </xf>
    <xf numFmtId="0" fontId="49" fillId="2" borderId="105" xfId="42" applyFont="1" applyFill="1" applyBorder="1" applyAlignment="1">
      <alignment horizontal="center" vertical="center" wrapText="1"/>
    </xf>
    <xf numFmtId="0" fontId="44" fillId="3" borderId="18" xfId="42" applyFont="1" applyFill="1" applyBorder="1" applyAlignment="1">
      <alignment horizontal="center" vertical="center"/>
    </xf>
    <xf numFmtId="0" fontId="44" fillId="3" borderId="80" xfId="42" applyFont="1" applyFill="1" applyBorder="1" applyAlignment="1">
      <alignment horizontal="center" vertical="center"/>
    </xf>
    <xf numFmtId="0" fontId="44" fillId="3" borderId="97" xfId="42" applyFont="1" applyFill="1" applyBorder="1" applyAlignment="1">
      <alignment horizontal="center" vertical="center"/>
    </xf>
    <xf numFmtId="0" fontId="44" fillId="2" borderId="111" xfId="42" applyFont="1" applyFill="1" applyBorder="1" applyAlignment="1">
      <alignment horizontal="center" vertical="center"/>
    </xf>
    <xf numFmtId="0" fontId="44" fillId="2" borderId="101" xfId="42" applyFont="1" applyFill="1" applyBorder="1" applyAlignment="1">
      <alignment horizontal="center" vertical="center"/>
    </xf>
    <xf numFmtId="0" fontId="44" fillId="2" borderId="109" xfId="42" applyFont="1" applyFill="1" applyBorder="1" applyAlignment="1">
      <alignment horizontal="center" vertical="center"/>
    </xf>
    <xf numFmtId="0" fontId="49" fillId="2" borderId="117" xfId="42" applyFont="1" applyFill="1" applyBorder="1" applyAlignment="1">
      <alignment horizontal="center" vertical="center"/>
    </xf>
    <xf numFmtId="49" fontId="44" fillId="2" borderId="94" xfId="42" applyNumberFormat="1" applyFont="1" applyFill="1" applyBorder="1" applyAlignment="1">
      <alignment horizontal="center" vertical="center"/>
    </xf>
    <xf numFmtId="49" fontId="44" fillId="2" borderId="106" xfId="42" applyNumberFormat="1" applyFont="1" applyFill="1" applyBorder="1" applyAlignment="1">
      <alignment horizontal="center" vertical="center"/>
    </xf>
    <xf numFmtId="49" fontId="44" fillId="2" borderId="107" xfId="42" applyNumberFormat="1" applyFont="1" applyFill="1" applyBorder="1" applyAlignment="1">
      <alignment horizontal="center" vertical="center"/>
    </xf>
    <xf numFmtId="0" fontId="49" fillId="2" borderId="115" xfId="42" applyFont="1" applyFill="1" applyBorder="1" applyAlignment="1">
      <alignment horizontal="center" vertical="center" wrapText="1"/>
    </xf>
    <xf numFmtId="0" fontId="49" fillId="2" borderId="116" xfId="42" applyFont="1" applyFill="1" applyBorder="1" applyAlignment="1">
      <alignment horizontal="center" vertical="center" wrapText="1"/>
    </xf>
    <xf numFmtId="0" fontId="49" fillId="2" borderId="9" xfId="42" applyFont="1" applyFill="1" applyBorder="1" applyAlignment="1">
      <alignment horizontal="center" vertical="center" wrapText="1"/>
    </xf>
  </cellXfs>
  <cellStyles count="192">
    <cellStyle name="=C:\WINNT\SYSTEM32\COMMAND.COM" xfId="8"/>
    <cellStyle name="Euro" xfId="9"/>
    <cellStyle name="Euro 2" xfId="10"/>
    <cellStyle name="Millares" xfId="1" builtinId="3"/>
    <cellStyle name="Millares 10" xfId="11"/>
    <cellStyle name="Millares 2" xfId="12"/>
    <cellStyle name="Millares 2 2" xfId="13"/>
    <cellStyle name="Millares 2 2 2" xfId="14"/>
    <cellStyle name="Millares 2 3" xfId="15"/>
    <cellStyle name="Millares 2 4" xfId="16"/>
    <cellStyle name="Millares 2 5" xfId="17"/>
    <cellStyle name="Millares 2 7" xfId="18"/>
    <cellStyle name="Millares 3" xfId="19"/>
    <cellStyle name="Millares 3 10" xfId="20"/>
    <cellStyle name="Millares 3 2" xfId="21"/>
    <cellStyle name="Millares 3 2 2" xfId="22"/>
    <cellStyle name="Millares 3 3" xfId="23"/>
    <cellStyle name="Millares 3 4" xfId="24"/>
    <cellStyle name="Millares 3 4 2" xfId="25"/>
    <cellStyle name="Millares 4" xfId="26"/>
    <cellStyle name="Millares 5" xfId="27"/>
    <cellStyle name="Millares 5 2" xfId="28"/>
    <cellStyle name="Millares 6" xfId="29"/>
    <cellStyle name="Millares 7" xfId="30"/>
    <cellStyle name="Millares 8" xfId="31"/>
    <cellStyle name="Millares 9" xfId="32"/>
    <cellStyle name="Moneda 2" xfId="4"/>
    <cellStyle name="Moneda 3" xfId="33"/>
    <cellStyle name="Moneda 4" xfId="34"/>
    <cellStyle name="Moneda 5" xfId="35"/>
    <cellStyle name="Moneda 6" xfId="36"/>
    <cellStyle name="Moneda 7" xfId="37"/>
    <cellStyle name="Normal" xfId="0" builtinId="0"/>
    <cellStyle name="Normal 1" xfId="38"/>
    <cellStyle name="Normal 10" xfId="39"/>
    <cellStyle name="Normal 10 10 2" xfId="40"/>
    <cellStyle name="Normal 10 2" xfId="41"/>
    <cellStyle name="Normal 11" xfId="42"/>
    <cellStyle name="Normal 11 10" xfId="43"/>
    <cellStyle name="Normal 11 10 2" xfId="44"/>
    <cellStyle name="Normal 11 2 2" xfId="45"/>
    <cellStyle name="Normal 11_FOMATO INVENTARIOS ENTREGA-RECEPCION 2009" xfId="46"/>
    <cellStyle name="Normal 12" xfId="47"/>
    <cellStyle name="Normal 12 4" xfId="48"/>
    <cellStyle name="Normal 13" xfId="49"/>
    <cellStyle name="Normal 13 10" xfId="50"/>
    <cellStyle name="Normal 13 2" xfId="51"/>
    <cellStyle name="Normal 13 3" xfId="52"/>
    <cellStyle name="Normal 14" xfId="2"/>
    <cellStyle name="Normal 14 2" xfId="3"/>
    <cellStyle name="Normal 15" xfId="53"/>
    <cellStyle name="Normal 16" xfId="54"/>
    <cellStyle name="Normal 16 2" xfId="55"/>
    <cellStyle name="Normal 16 3" xfId="56"/>
    <cellStyle name="Normal 17" xfId="57"/>
    <cellStyle name="Normal 18" xfId="58"/>
    <cellStyle name="Normal 19" xfId="59"/>
    <cellStyle name="Normal 19 2" xfId="60"/>
    <cellStyle name="Normal 19 3" xfId="61"/>
    <cellStyle name="Normal 19 3 3" xfId="62"/>
    <cellStyle name="Normal 2" xfId="63"/>
    <cellStyle name="Normal 2 10" xfId="64"/>
    <cellStyle name="Normal 2 11" xfId="65"/>
    <cellStyle name="Normal 2 12" xfId="66"/>
    <cellStyle name="Normal 2 13" xfId="67"/>
    <cellStyle name="Normal 2 14" xfId="68"/>
    <cellStyle name="Normal 2 2" xfId="69"/>
    <cellStyle name="Normal 2 2 2" xfId="70"/>
    <cellStyle name="Normal 2 2 3" xfId="71"/>
    <cellStyle name="Normal 2 23 2" xfId="72"/>
    <cellStyle name="Normal 2 27" xfId="73"/>
    <cellStyle name="Normal 2 3" xfId="74"/>
    <cellStyle name="Normal 2 3 2" xfId="75"/>
    <cellStyle name="Normal 2 3 3" xfId="76"/>
    <cellStyle name="Normal 2 3 4" xfId="77"/>
    <cellStyle name="Normal 2 4" xfId="5"/>
    <cellStyle name="Normal 2 5" xfId="78"/>
    <cellStyle name="Normal 2 6" xfId="79"/>
    <cellStyle name="Normal 2 7" xfId="80"/>
    <cellStyle name="Normal 2 8" xfId="81"/>
    <cellStyle name="Normal 2 9" xfId="82"/>
    <cellStyle name="Normal 2_cuentaPublica2013" xfId="83"/>
    <cellStyle name="Normal 20" xfId="84"/>
    <cellStyle name="Normal 21" xfId="85"/>
    <cellStyle name="Normal 22" xfId="86"/>
    <cellStyle name="Normal 23" xfId="87"/>
    <cellStyle name="Normal 23 2" xfId="88"/>
    <cellStyle name="Normal 23 3" xfId="89"/>
    <cellStyle name="Normal 24" xfId="90"/>
    <cellStyle name="Normal 24 2" xfId="91"/>
    <cellStyle name="Normal 24 3" xfId="92"/>
    <cellStyle name="Normal 25" xfId="93"/>
    <cellStyle name="Normal 25 2" xfId="94"/>
    <cellStyle name="Normal 26" xfId="95"/>
    <cellStyle name="Normal 27" xfId="96"/>
    <cellStyle name="Normal 27 2" xfId="97"/>
    <cellStyle name="Normal 28" xfId="98"/>
    <cellStyle name="Normal 28 2" xfId="99"/>
    <cellStyle name="Normal 29" xfId="100"/>
    <cellStyle name="Normal 29 2" xfId="101"/>
    <cellStyle name="Normal 3" xfId="6"/>
    <cellStyle name="Normal 3 2" xfId="102"/>
    <cellStyle name="Normal 3 2 2" xfId="103"/>
    <cellStyle name="Normal 3 2 3" xfId="104"/>
    <cellStyle name="Normal 3 3 4" xfId="105"/>
    <cellStyle name="Normal 30" xfId="106"/>
    <cellStyle name="Normal 30 2" xfId="107"/>
    <cellStyle name="Normal 31" xfId="108"/>
    <cellStyle name="Normal 31 2" xfId="109"/>
    <cellStyle name="Normal 32" xfId="110"/>
    <cellStyle name="Normal 32 2" xfId="111"/>
    <cellStyle name="Normal 33" xfId="112"/>
    <cellStyle name="Normal 33 2" xfId="113"/>
    <cellStyle name="Normal 34" xfId="114"/>
    <cellStyle name="Normal 34 2" xfId="115"/>
    <cellStyle name="Normal 35" xfId="116"/>
    <cellStyle name="Normal 35 2" xfId="117"/>
    <cellStyle name="Normal 36" xfId="118"/>
    <cellStyle name="Normal 36 2" xfId="119"/>
    <cellStyle name="Normal 37" xfId="120"/>
    <cellStyle name="Normal 37 2" xfId="121"/>
    <cellStyle name="Normal 38" xfId="122"/>
    <cellStyle name="Normal 38 2" xfId="123"/>
    <cellStyle name="Normal 39" xfId="124"/>
    <cellStyle name="Normal 39 2" xfId="125"/>
    <cellStyle name="Normal 4" xfId="126"/>
    <cellStyle name="Normal 4 10" xfId="127"/>
    <cellStyle name="Normal 4 2" xfId="7"/>
    <cellStyle name="Normal 4 2 2" xfId="128"/>
    <cellStyle name="Normal 4 2 3" xfId="129"/>
    <cellStyle name="Normal 4 2 4" xfId="130"/>
    <cellStyle name="Normal 4 2 5" xfId="131"/>
    <cellStyle name="Normal 4 2 6" xfId="132"/>
    <cellStyle name="Normal 4 2 7" xfId="133"/>
    <cellStyle name="Normal 4 3" xfId="134"/>
    <cellStyle name="Normal 4 3 2" xfId="135"/>
    <cellStyle name="Normal 4_cuentaPublica2013" xfId="136"/>
    <cellStyle name="Normal 40" xfId="137"/>
    <cellStyle name="Normal 40 2" xfId="138"/>
    <cellStyle name="Normal 41" xfId="139"/>
    <cellStyle name="Normal 41 2" xfId="140"/>
    <cellStyle name="Normal 42" xfId="141"/>
    <cellStyle name="Normal 42 2" xfId="142"/>
    <cellStyle name="Normal 43" xfId="143"/>
    <cellStyle name="Normal 43 2" xfId="144"/>
    <cellStyle name="Normal 44" xfId="145"/>
    <cellStyle name="Normal 44 2" xfId="146"/>
    <cellStyle name="Normal 45" xfId="147"/>
    <cellStyle name="Normal 45 2" xfId="148"/>
    <cellStyle name="Normal 46" xfId="149"/>
    <cellStyle name="Normal 46 2" xfId="150"/>
    <cellStyle name="Normal 47" xfId="151"/>
    <cellStyle name="Normal 47 2" xfId="152"/>
    <cellStyle name="Normal 48" xfId="153"/>
    <cellStyle name="Normal 48 2" xfId="154"/>
    <cellStyle name="Normal 49" xfId="155"/>
    <cellStyle name="Normal 49 2" xfId="156"/>
    <cellStyle name="Normal 5" xfId="157"/>
    <cellStyle name="Normal 5 2" xfId="158"/>
    <cellStyle name="Normal 5 3" xfId="159"/>
    <cellStyle name="Normal 50" xfId="160"/>
    <cellStyle name="Normal 50 2" xfId="161"/>
    <cellStyle name="Normal 51" xfId="162"/>
    <cellStyle name="Normal 51 2" xfId="163"/>
    <cellStyle name="Normal 6" xfId="164"/>
    <cellStyle name="Normal 6 10 2" xfId="165"/>
    <cellStyle name="Normal 6 2" xfId="166"/>
    <cellStyle name="Normal 6 2 2" xfId="167"/>
    <cellStyle name="Normal 6 3" xfId="168"/>
    <cellStyle name="Normal 6 4" xfId="169"/>
    <cellStyle name="Normal 66 2" xfId="170"/>
    <cellStyle name="Normal 7" xfId="171"/>
    <cellStyle name="Normal 7 2" xfId="172"/>
    <cellStyle name="Normal 7 2 2" xfId="173"/>
    <cellStyle name="Normal 7 2 2 2" xfId="174"/>
    <cellStyle name="Normal 7 3" xfId="175"/>
    <cellStyle name="Normal 7 4" xfId="176"/>
    <cellStyle name="Normal 70" xfId="177"/>
    <cellStyle name="Normal 8" xfId="178"/>
    <cellStyle name="Normal 8 2" xfId="179"/>
    <cellStyle name="Normal 9" xfId="180"/>
    <cellStyle name="Normal 9 2" xfId="181"/>
    <cellStyle name="Porcentaje 2" xfId="182"/>
    <cellStyle name="Porcentaje 3" xfId="183"/>
    <cellStyle name="Porcentual 2" xfId="184"/>
    <cellStyle name="Porcentual 2 2" xfId="185"/>
    <cellStyle name="Porcentual 2 3" xfId="186"/>
    <cellStyle name="Porcentual 2 4" xfId="187"/>
    <cellStyle name="Porcentual 2 4 2" xfId="188"/>
    <cellStyle name="Porcentual 3" xfId="189"/>
    <cellStyle name="Porcentual 4" xfId="190"/>
    <cellStyle name="Porcentual 8" xfId="191"/>
  </cellStyles>
  <dxfs count="0"/>
  <tableStyles count="0" defaultTableStyle="TableStyleMedium2" defaultPivotStyle="PivotStyleLight16"/>
  <colors>
    <mruColors>
      <color rgb="FFFF33CC"/>
      <color rgb="FFDCDCDC"/>
      <color rgb="FFB1B1B1"/>
      <color rgb="FFB6B6B6"/>
      <color rgb="FFECEC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externalLink" Target="externalLinks/externalLink29.xml"/><Relationship Id="rId3" Type="http://schemas.openxmlformats.org/officeDocument/2006/relationships/worksheet" Target="worksheets/sheet3.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file:///C:\Logo\Logo.JPG"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file:///C:\Logo\Logo.JPG" TargetMode="External"/><Relationship Id="rId2" Type="http://schemas.openxmlformats.org/officeDocument/2006/relationships/image" Target="../media/image9.jpeg"/><Relationship Id="rId1" Type="http://schemas.openxmlformats.org/officeDocument/2006/relationships/image" Target="../media/image2.png"/><Relationship Id="rId4" Type="http://schemas.openxmlformats.org/officeDocument/2006/relationships/image" Target="../media/image10.jpeg"/></Relationships>
</file>

<file path=xl/drawings/_rels/drawing2.xml.rels><?xml version="1.0" encoding="UTF-8" standalone="yes"?>
<Relationships xmlns="http://schemas.openxmlformats.org/package/2006/relationships"><Relationship Id="rId3" Type="http://schemas.openxmlformats.org/officeDocument/2006/relationships/image" Target="file:///C:\Logo\Logo.JPG" TargetMode="External"/><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file:///C:\Logo\Logo.JPG" TargetMode="External"/><Relationship Id="rId2" Type="http://schemas.openxmlformats.org/officeDocument/2006/relationships/image" Target="../media/image4.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file:///C:\Logo\Logo.JPG" TargetMode="External"/><Relationship Id="rId2" Type="http://schemas.openxmlformats.org/officeDocument/2006/relationships/image" Target="../media/image5.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file:///C:\Logo\Logo.JPG" TargetMode="External"/><Relationship Id="rId2" Type="http://schemas.openxmlformats.org/officeDocument/2006/relationships/image" Target="../media/image6.jpe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file:///C:\Logo\Logo.JPG" TargetMode="External"/><Relationship Id="rId2" Type="http://schemas.openxmlformats.org/officeDocument/2006/relationships/image" Target="../media/image7.jpe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file:///C:\Logo\Logo.JPG" TargetMode="External"/><Relationship Id="rId2" Type="http://schemas.openxmlformats.org/officeDocument/2006/relationships/image" Target="../media/image8.jpe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file:///C:\Logo\Logo.JPG" TargetMode="External"/><Relationship Id="rId2" Type="http://schemas.openxmlformats.org/officeDocument/2006/relationships/image" Target="../media/image9.jpe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file:///C:\Logo\Logo.JPG" TargetMode="External"/><Relationship Id="rId2" Type="http://schemas.openxmlformats.org/officeDocument/2006/relationships/image" Target="../media/image9.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1385888</xdr:colOff>
      <xdr:row>2</xdr:row>
      <xdr:rowOff>191558</xdr:rowOff>
    </xdr:from>
    <xdr:to>
      <xdr:col>2</xdr:col>
      <xdr:colOff>3748088</xdr:colOff>
      <xdr:row>2</xdr:row>
      <xdr:rowOff>201083</xdr:rowOff>
    </xdr:to>
    <xdr:cxnSp macro="">
      <xdr:nvCxnSpPr>
        <xdr:cNvPr id="2" name="17 Conector recto">
          <a:extLst>
            <a:ext uri="{FF2B5EF4-FFF2-40B4-BE49-F238E27FC236}">
              <a16:creationId xmlns:a16="http://schemas.microsoft.com/office/drawing/2014/main" id="{00000000-0008-0000-0000-000002000000}"/>
            </a:ext>
          </a:extLst>
        </xdr:cNvPr>
        <xdr:cNvCxnSpPr>
          <a:cxnSpLocks noChangeShapeType="1"/>
        </xdr:cNvCxnSpPr>
      </xdr:nvCxnSpPr>
      <xdr:spPr bwMode="auto">
        <a:xfrm>
          <a:off x="2195513" y="734483"/>
          <a:ext cx="236220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2841625</xdr:colOff>
      <xdr:row>155</xdr:row>
      <xdr:rowOff>61912</xdr:rowOff>
    </xdr:from>
    <xdr:to>
      <xdr:col>8</xdr:col>
      <xdr:colOff>434883</xdr:colOff>
      <xdr:row>159</xdr:row>
      <xdr:rowOff>65484</xdr:rowOff>
    </xdr:to>
    <xdr:grpSp>
      <xdr:nvGrpSpPr>
        <xdr:cNvPr id="3" name="Group 17">
          <a:extLst>
            <a:ext uri="{FF2B5EF4-FFF2-40B4-BE49-F238E27FC236}">
              <a16:creationId xmlns:a16="http://schemas.microsoft.com/office/drawing/2014/main" id="{00000000-0008-0000-0000-000003000000}"/>
            </a:ext>
          </a:extLst>
        </xdr:cNvPr>
        <xdr:cNvGrpSpPr>
          <a:grpSpLocks/>
        </xdr:cNvGrpSpPr>
      </xdr:nvGrpSpPr>
      <xdr:grpSpPr bwMode="auto">
        <a:xfrm>
          <a:off x="3648449" y="28816206"/>
          <a:ext cx="10782581" cy="720749"/>
          <a:chOff x="11" y="852"/>
          <a:chExt cx="801" cy="27"/>
        </a:xfrm>
      </xdr:grpSpPr>
      <xdr:sp macro="" textlink="">
        <xdr:nvSpPr>
          <xdr:cNvPr id="4" name="Text Box 18">
            <a:extLst>
              <a:ext uri="{FF2B5EF4-FFF2-40B4-BE49-F238E27FC236}">
                <a16:creationId xmlns:a16="http://schemas.microsoft.com/office/drawing/2014/main" id="{00000000-0008-0000-0000-000004000000}"/>
              </a:ext>
            </a:extLst>
          </xdr:cNvPr>
          <xdr:cNvSpPr txBox="1">
            <a:spLocks noChangeArrowheads="1"/>
          </xdr:cNvSpPr>
        </xdr:nvSpPr>
        <xdr:spPr bwMode="auto">
          <a:xfrm>
            <a:off x="11" y="852"/>
            <a:ext cx="212" cy="24"/>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900" b="0" i="0" u="sng" strike="noStrike">
                <a:solidFill>
                  <a:srgbClr val="000000"/>
                </a:solidFill>
                <a:latin typeface="Arial" pitchFamily="34" charset="0"/>
                <a:cs typeface="Arial" pitchFamily="34" charset="0"/>
              </a:rPr>
              <a:t>___MTRA. BEGONIA PLATA CASTAÑEDA_______</a:t>
            </a:r>
          </a:p>
          <a:p>
            <a:pPr algn="ctr" rtl="1">
              <a:defRPr sz="1000"/>
            </a:pPr>
            <a:r>
              <a:rPr lang="es-ES" sz="900" b="0" i="0" strike="noStrike">
                <a:solidFill>
                  <a:srgbClr val="000000"/>
                </a:solidFill>
                <a:latin typeface="Arial" pitchFamily="34" charset="0"/>
                <a:cs typeface="Arial" pitchFamily="34" charset="0"/>
              </a:rPr>
              <a:t>   DIRECTORA</a:t>
            </a:r>
            <a:r>
              <a:rPr lang="es-ES" sz="900" b="0" i="0" strike="noStrike" baseline="0">
                <a:solidFill>
                  <a:srgbClr val="000000"/>
                </a:solidFill>
                <a:latin typeface="Arial" pitchFamily="34" charset="0"/>
                <a:cs typeface="Arial" pitchFamily="34" charset="0"/>
              </a:rPr>
              <a:t> </a:t>
            </a:r>
          </a:p>
          <a:p>
            <a:pPr algn="ctr" rtl="1">
              <a:defRPr sz="1000"/>
            </a:pPr>
            <a:r>
              <a:rPr lang="es-ES" sz="800" b="0" i="0" strike="noStrike">
                <a:solidFill>
                  <a:srgbClr val="000000"/>
                </a:solidFill>
                <a:latin typeface="Arial" pitchFamily="34" charset="0"/>
                <a:cs typeface="Arial" pitchFamily="34" charset="0"/>
              </a:rPr>
              <a:t>Firma (9)</a:t>
            </a:r>
          </a:p>
        </xdr:txBody>
      </xdr:sp>
      <xdr:sp macro="" textlink="">
        <xdr:nvSpPr>
          <xdr:cNvPr id="5" name="Text Box 19">
            <a:extLst>
              <a:ext uri="{FF2B5EF4-FFF2-40B4-BE49-F238E27FC236}">
                <a16:creationId xmlns:a16="http://schemas.microsoft.com/office/drawing/2014/main" id="{00000000-0008-0000-0000-000005000000}"/>
              </a:ext>
            </a:extLst>
          </xdr:cNvPr>
          <xdr:cNvSpPr txBox="1">
            <a:spLocks noChangeArrowheads="1"/>
          </xdr:cNvSpPr>
        </xdr:nvSpPr>
        <xdr:spPr bwMode="auto">
          <a:xfrm>
            <a:off x="609" y="855"/>
            <a:ext cx="203" cy="24"/>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900" b="0" i="0" u="sng" strike="noStrike">
                <a:solidFill>
                  <a:srgbClr val="000000"/>
                </a:solidFill>
                <a:latin typeface="Arial" pitchFamily="34" charset="0"/>
                <a:cs typeface="Arial" pitchFamily="34" charset="0"/>
              </a:rPr>
              <a:t>__L.C. VERONICA SANTOS CARDENAS______</a:t>
            </a:r>
          </a:p>
          <a:p>
            <a:pPr algn="ctr" rtl="1">
              <a:defRPr sz="1000"/>
            </a:pPr>
            <a:r>
              <a:rPr lang="es-ES" sz="900" b="0" i="0">
                <a:effectLst/>
                <a:latin typeface="Arial" pitchFamily="34" charset="0"/>
                <a:ea typeface="+mn-ea"/>
                <a:cs typeface="Arial" pitchFamily="34" charset="0"/>
              </a:rPr>
              <a:t>TESORERA</a:t>
            </a:r>
          </a:p>
          <a:p>
            <a:pPr algn="ctr" rtl="1">
              <a:defRPr sz="1000"/>
            </a:pPr>
            <a:r>
              <a:rPr lang="es-ES" sz="800" b="0" i="0">
                <a:effectLst/>
                <a:latin typeface="Arial" pitchFamily="34" charset="0"/>
                <a:ea typeface="+mn-ea"/>
                <a:cs typeface="Arial" pitchFamily="34" charset="0"/>
              </a:rPr>
              <a:t>Firma</a:t>
            </a:r>
            <a:r>
              <a:rPr lang="es-ES" sz="800" b="0" i="0" strike="noStrike">
                <a:solidFill>
                  <a:srgbClr val="000000"/>
                </a:solidFill>
                <a:latin typeface="Arial" pitchFamily="34" charset="0"/>
                <a:cs typeface="Arial" pitchFamily="34" charset="0"/>
              </a:rPr>
              <a:t> (9)</a:t>
            </a:r>
          </a:p>
        </xdr:txBody>
      </xdr:sp>
    </xdr:grpSp>
    <xdr:clientData/>
  </xdr:twoCellAnchor>
  <xdr:twoCellAnchor editAs="oneCell">
    <xdr:from>
      <xdr:col>1</xdr:col>
      <xdr:colOff>76200</xdr:colOff>
      <xdr:row>1</xdr:row>
      <xdr:rowOff>66675</xdr:rowOff>
    </xdr:from>
    <xdr:to>
      <xdr:col>1</xdr:col>
      <xdr:colOff>666750</xdr:colOff>
      <xdr:row>2</xdr:row>
      <xdr:rowOff>191469</xdr:rowOff>
    </xdr:to>
    <xdr:pic>
      <xdr:nvPicPr>
        <xdr:cNvPr id="8" name="Imagen 7">
          <a:extLst>
            <a:ext uri="{FF2B5EF4-FFF2-40B4-BE49-F238E27FC236}">
              <a16:creationId xmlns:a16="http://schemas.microsoft.com/office/drawing/2014/main" id="{1CD7CB1C-1EEA-49C9-B75C-FA4CC06A9FA5}"/>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tretch>
          <a:fillRect/>
        </a:stretch>
      </xdr:blipFill>
      <xdr:spPr>
        <a:xfrm>
          <a:off x="190500" y="142875"/>
          <a:ext cx="590550" cy="59151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114300</xdr:colOff>
      <xdr:row>1</xdr:row>
      <xdr:rowOff>104775</xdr:rowOff>
    </xdr:from>
    <xdr:to>
      <xdr:col>1</xdr:col>
      <xdr:colOff>704850</xdr:colOff>
      <xdr:row>3</xdr:row>
      <xdr:rowOff>133350</xdr:rowOff>
    </xdr:to>
    <xdr:pic>
      <xdr:nvPicPr>
        <xdr:cNvPr id="16" name="21 Imagen">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180975"/>
          <a:ext cx="590550" cy="523875"/>
        </a:xfrm>
        <a:prstGeom prst="rect">
          <a:avLst/>
        </a:prstGeom>
      </xdr:spPr>
    </xdr:pic>
    <xdr:clientData/>
  </xdr:twoCellAnchor>
  <xdr:twoCellAnchor>
    <xdr:from>
      <xdr:col>1</xdr:col>
      <xdr:colOff>758063</xdr:colOff>
      <xdr:row>100</xdr:row>
      <xdr:rowOff>44757</xdr:rowOff>
    </xdr:from>
    <xdr:to>
      <xdr:col>1</xdr:col>
      <xdr:colOff>8418531</xdr:colOff>
      <xdr:row>104</xdr:row>
      <xdr:rowOff>78137</xdr:rowOff>
    </xdr:to>
    <xdr:grpSp>
      <xdr:nvGrpSpPr>
        <xdr:cNvPr id="15" name="Group 17">
          <a:extLst>
            <a:ext uri="{FF2B5EF4-FFF2-40B4-BE49-F238E27FC236}">
              <a16:creationId xmlns:a16="http://schemas.microsoft.com/office/drawing/2014/main" id="{00000000-0008-0000-0000-000003000000}"/>
            </a:ext>
          </a:extLst>
        </xdr:cNvPr>
        <xdr:cNvGrpSpPr>
          <a:grpSpLocks/>
        </xdr:cNvGrpSpPr>
      </xdr:nvGrpSpPr>
      <xdr:grpSpPr bwMode="auto">
        <a:xfrm>
          <a:off x="805688" y="21580782"/>
          <a:ext cx="7660468" cy="642980"/>
          <a:chOff x="10" y="855"/>
          <a:chExt cx="569" cy="24"/>
        </a:xfrm>
      </xdr:grpSpPr>
      <xdr:sp macro="" textlink="">
        <xdr:nvSpPr>
          <xdr:cNvPr id="19" name="Text Box 18">
            <a:extLst>
              <a:ext uri="{FF2B5EF4-FFF2-40B4-BE49-F238E27FC236}">
                <a16:creationId xmlns:a16="http://schemas.microsoft.com/office/drawing/2014/main" id="{00000000-0008-0000-0000-000004000000}"/>
              </a:ext>
            </a:extLst>
          </xdr:cNvPr>
          <xdr:cNvSpPr txBox="1">
            <a:spLocks noChangeArrowheads="1"/>
          </xdr:cNvSpPr>
        </xdr:nvSpPr>
        <xdr:spPr bwMode="auto">
          <a:xfrm>
            <a:off x="10" y="855"/>
            <a:ext cx="212" cy="24"/>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900" b="0" i="0" u="sng" strike="noStrike">
                <a:solidFill>
                  <a:srgbClr val="000000"/>
                </a:solidFill>
                <a:latin typeface="Arial" pitchFamily="34" charset="0"/>
                <a:cs typeface="Arial" pitchFamily="34" charset="0"/>
              </a:rPr>
              <a:t>___MTRA. BEGONIA PLATA CASTAÑEDA_______</a:t>
            </a:r>
          </a:p>
          <a:p>
            <a:pPr algn="ctr" rtl="1">
              <a:defRPr sz="1000"/>
            </a:pPr>
            <a:r>
              <a:rPr lang="es-ES" sz="900" b="0" i="0" strike="noStrike">
                <a:solidFill>
                  <a:srgbClr val="000000"/>
                </a:solidFill>
                <a:latin typeface="Arial" pitchFamily="34" charset="0"/>
                <a:cs typeface="Arial" pitchFamily="34" charset="0"/>
              </a:rPr>
              <a:t>   DIRECTORA</a:t>
            </a:r>
            <a:r>
              <a:rPr lang="es-ES" sz="900" b="0" i="0" strike="noStrike" baseline="0">
                <a:solidFill>
                  <a:srgbClr val="000000"/>
                </a:solidFill>
                <a:latin typeface="Arial" pitchFamily="34" charset="0"/>
                <a:cs typeface="Arial" pitchFamily="34" charset="0"/>
              </a:rPr>
              <a:t> </a:t>
            </a:r>
          </a:p>
          <a:p>
            <a:pPr algn="ctr" rtl="1">
              <a:defRPr sz="1000"/>
            </a:pPr>
            <a:r>
              <a:rPr lang="es-ES" sz="800" b="0" i="0" strike="noStrike">
                <a:solidFill>
                  <a:srgbClr val="000000"/>
                </a:solidFill>
                <a:latin typeface="Arial" pitchFamily="34" charset="0"/>
                <a:cs typeface="Arial" pitchFamily="34" charset="0"/>
              </a:rPr>
              <a:t>Firma (19)</a:t>
            </a:r>
          </a:p>
        </xdr:txBody>
      </xdr:sp>
      <xdr:sp macro="" textlink="">
        <xdr:nvSpPr>
          <xdr:cNvPr id="20" name="Text Box 19">
            <a:extLst>
              <a:ext uri="{FF2B5EF4-FFF2-40B4-BE49-F238E27FC236}">
                <a16:creationId xmlns:a16="http://schemas.microsoft.com/office/drawing/2014/main" id="{00000000-0008-0000-0000-000005000000}"/>
              </a:ext>
            </a:extLst>
          </xdr:cNvPr>
          <xdr:cNvSpPr txBox="1">
            <a:spLocks noChangeArrowheads="1"/>
          </xdr:cNvSpPr>
        </xdr:nvSpPr>
        <xdr:spPr bwMode="auto">
          <a:xfrm>
            <a:off x="376" y="855"/>
            <a:ext cx="203" cy="24"/>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900" b="0" i="0" u="sng" strike="noStrike">
                <a:solidFill>
                  <a:srgbClr val="000000"/>
                </a:solidFill>
                <a:latin typeface="Arial" pitchFamily="34" charset="0"/>
                <a:cs typeface="Arial" pitchFamily="34" charset="0"/>
              </a:rPr>
              <a:t>__L.C. VERONICA SANTOS CARDENAS______</a:t>
            </a:r>
          </a:p>
          <a:p>
            <a:pPr algn="ctr" rtl="1">
              <a:defRPr sz="1000"/>
            </a:pPr>
            <a:r>
              <a:rPr lang="es-ES" sz="900" b="0" i="0">
                <a:effectLst/>
                <a:latin typeface="Arial" pitchFamily="34" charset="0"/>
                <a:ea typeface="+mn-ea"/>
                <a:cs typeface="Arial" pitchFamily="34" charset="0"/>
              </a:rPr>
              <a:t>TESORERA</a:t>
            </a:r>
          </a:p>
          <a:p>
            <a:pPr algn="ctr" rtl="1">
              <a:defRPr sz="1000"/>
            </a:pPr>
            <a:r>
              <a:rPr lang="es-ES" sz="800" b="0" i="0">
                <a:effectLst/>
                <a:latin typeface="Arial" pitchFamily="34" charset="0"/>
                <a:ea typeface="+mn-ea"/>
                <a:cs typeface="Arial" pitchFamily="34" charset="0"/>
              </a:rPr>
              <a:t>Firma</a:t>
            </a:r>
            <a:r>
              <a:rPr lang="es-ES" sz="800" b="0" i="0" strike="noStrike">
                <a:solidFill>
                  <a:srgbClr val="000000"/>
                </a:solidFill>
                <a:latin typeface="Arial" pitchFamily="34" charset="0"/>
                <a:cs typeface="Arial" pitchFamily="34" charset="0"/>
              </a:rPr>
              <a:t> (19)</a:t>
            </a:r>
          </a:p>
        </xdr:txBody>
      </xdr:sp>
    </xdr:grpSp>
    <xdr:clientData/>
  </xdr:twoCellAnchor>
  <xdr:twoCellAnchor editAs="oneCell">
    <xdr:from>
      <xdr:col>1</xdr:col>
      <xdr:colOff>95250</xdr:colOff>
      <xdr:row>1</xdr:row>
      <xdr:rowOff>76200</xdr:rowOff>
    </xdr:from>
    <xdr:to>
      <xdr:col>1</xdr:col>
      <xdr:colOff>756395</xdr:colOff>
      <xdr:row>3</xdr:row>
      <xdr:rowOff>219135</xdr:rowOff>
    </xdr:to>
    <xdr:pic>
      <xdr:nvPicPr>
        <xdr:cNvPr id="14" name="Imagen 13">
          <a:extLst>
            <a:ext uri="{FF2B5EF4-FFF2-40B4-BE49-F238E27FC236}">
              <a16:creationId xmlns:a16="http://schemas.microsoft.com/office/drawing/2014/main" id="{1CD7CB1C-1EEA-49C9-B75C-FA4CC06A9FA5}"/>
            </a:ext>
          </a:extLst>
        </xdr:cNvPr>
        <xdr:cNvPicPr>
          <a:picLocks noChangeAspect="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tretch>
          <a:fillRect/>
        </a:stretch>
      </xdr:blipFill>
      <xdr:spPr>
        <a:xfrm>
          <a:off x="142875" y="152400"/>
          <a:ext cx="661145" cy="638235"/>
        </a:xfrm>
        <a:prstGeom prst="rect">
          <a:avLst/>
        </a:prstGeom>
      </xdr:spPr>
    </xdr:pic>
    <xdr:clientData/>
  </xdr:twoCellAnchor>
  <xdr:twoCellAnchor editAs="oneCell">
    <xdr:from>
      <xdr:col>1</xdr:col>
      <xdr:colOff>314325</xdr:colOff>
      <xdr:row>40</xdr:row>
      <xdr:rowOff>38100</xdr:rowOff>
    </xdr:from>
    <xdr:to>
      <xdr:col>1</xdr:col>
      <xdr:colOff>975470</xdr:colOff>
      <xdr:row>42</xdr:row>
      <xdr:rowOff>181035</xdr:rowOff>
    </xdr:to>
    <xdr:pic>
      <xdr:nvPicPr>
        <xdr:cNvPr id="21" name="Imagen 20">
          <a:extLst>
            <a:ext uri="{FF2B5EF4-FFF2-40B4-BE49-F238E27FC236}">
              <a16:creationId xmlns:a16="http://schemas.microsoft.com/office/drawing/2014/main" id="{1CD7CB1C-1EEA-49C9-B75C-FA4CC06A9FA5}"/>
            </a:ext>
          </a:extLst>
        </xdr:cNvPr>
        <xdr:cNvPicPr>
          <a:picLocks noChangeAspect="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tretch>
          <a:fillRect/>
        </a:stretch>
      </xdr:blipFill>
      <xdr:spPr>
        <a:xfrm>
          <a:off x="361950" y="8448675"/>
          <a:ext cx="661145" cy="638235"/>
        </a:xfrm>
        <a:prstGeom prst="rect">
          <a:avLst/>
        </a:prstGeom>
      </xdr:spPr>
    </xdr:pic>
    <xdr:clientData/>
  </xdr:twoCellAnchor>
  <xdr:twoCellAnchor editAs="oneCell">
    <xdr:from>
      <xdr:col>1</xdr:col>
      <xdr:colOff>207479</xdr:colOff>
      <xdr:row>69</xdr:row>
      <xdr:rowOff>34372</xdr:rowOff>
    </xdr:from>
    <xdr:to>
      <xdr:col>1</xdr:col>
      <xdr:colOff>868624</xdr:colOff>
      <xdr:row>71</xdr:row>
      <xdr:rowOff>169853</xdr:rowOff>
    </xdr:to>
    <xdr:pic>
      <xdr:nvPicPr>
        <xdr:cNvPr id="22" name="Imagen 21">
          <a:extLst>
            <a:ext uri="{FF2B5EF4-FFF2-40B4-BE49-F238E27FC236}">
              <a16:creationId xmlns:a16="http://schemas.microsoft.com/office/drawing/2014/main" id="{1CD7CB1C-1EEA-49C9-B75C-FA4CC06A9FA5}"/>
            </a:ext>
          </a:extLst>
        </xdr:cNvPr>
        <xdr:cNvPicPr>
          <a:picLocks noChangeAspect="1"/>
        </xdr:cNvPicPr>
      </xdr:nvPicPr>
      <xdr:blipFill>
        <a:blip xmlns:r="http://schemas.openxmlformats.org/officeDocument/2006/relationships" r:embed="rId4" r:link="rId3" cstate="print">
          <a:extLst>
            <a:ext uri="{28A0092B-C50C-407E-A947-70E740481C1C}">
              <a14:useLocalDpi xmlns:a14="http://schemas.microsoft.com/office/drawing/2010/main" val="0"/>
            </a:ext>
          </a:extLst>
        </a:blip>
        <a:stretch>
          <a:fillRect/>
        </a:stretch>
      </xdr:blipFill>
      <xdr:spPr>
        <a:xfrm>
          <a:off x="257175" y="14479242"/>
          <a:ext cx="661145" cy="632437"/>
        </a:xfrm>
        <a:prstGeom prst="rect">
          <a:avLst/>
        </a:prstGeom>
      </xdr:spPr>
    </xdr:pic>
    <xdr:clientData/>
  </xdr:twoCellAnchor>
  <xdr:twoCellAnchor>
    <xdr:from>
      <xdr:col>1</xdr:col>
      <xdr:colOff>927652</xdr:colOff>
      <xdr:row>66</xdr:row>
      <xdr:rowOff>0</xdr:rowOff>
    </xdr:from>
    <xdr:to>
      <xdr:col>1</xdr:col>
      <xdr:colOff>8588120</xdr:colOff>
      <xdr:row>69</xdr:row>
      <xdr:rowOff>182467</xdr:rowOff>
    </xdr:to>
    <xdr:grpSp>
      <xdr:nvGrpSpPr>
        <xdr:cNvPr id="23" name="Group 17">
          <a:extLst>
            <a:ext uri="{FF2B5EF4-FFF2-40B4-BE49-F238E27FC236}">
              <a16:creationId xmlns:a16="http://schemas.microsoft.com/office/drawing/2014/main" id="{00000000-0008-0000-0000-000003000000}"/>
            </a:ext>
          </a:extLst>
        </xdr:cNvPr>
        <xdr:cNvGrpSpPr>
          <a:grpSpLocks/>
        </xdr:cNvGrpSpPr>
      </xdr:nvGrpSpPr>
      <xdr:grpSpPr bwMode="auto">
        <a:xfrm>
          <a:off x="975277" y="14020800"/>
          <a:ext cx="7660468" cy="639667"/>
          <a:chOff x="10" y="855"/>
          <a:chExt cx="569" cy="24"/>
        </a:xfrm>
      </xdr:grpSpPr>
      <xdr:sp macro="" textlink="">
        <xdr:nvSpPr>
          <xdr:cNvPr id="24" name="Text Box 18">
            <a:extLst>
              <a:ext uri="{FF2B5EF4-FFF2-40B4-BE49-F238E27FC236}">
                <a16:creationId xmlns:a16="http://schemas.microsoft.com/office/drawing/2014/main" id="{00000000-0008-0000-0000-000004000000}"/>
              </a:ext>
            </a:extLst>
          </xdr:cNvPr>
          <xdr:cNvSpPr txBox="1">
            <a:spLocks noChangeArrowheads="1"/>
          </xdr:cNvSpPr>
        </xdr:nvSpPr>
        <xdr:spPr bwMode="auto">
          <a:xfrm>
            <a:off x="10" y="855"/>
            <a:ext cx="212" cy="24"/>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900" b="0" i="0" u="sng" strike="noStrike">
                <a:solidFill>
                  <a:srgbClr val="000000"/>
                </a:solidFill>
                <a:latin typeface="Arial" pitchFamily="34" charset="0"/>
                <a:cs typeface="Arial" pitchFamily="34" charset="0"/>
              </a:rPr>
              <a:t>___MTRA. BEGONIA PLATA CASTAÑEDA_______</a:t>
            </a:r>
          </a:p>
          <a:p>
            <a:pPr algn="ctr" rtl="1">
              <a:defRPr sz="1000"/>
            </a:pPr>
            <a:r>
              <a:rPr lang="es-ES" sz="900" b="0" i="0" strike="noStrike">
                <a:solidFill>
                  <a:srgbClr val="000000"/>
                </a:solidFill>
                <a:latin typeface="Arial" pitchFamily="34" charset="0"/>
                <a:cs typeface="Arial" pitchFamily="34" charset="0"/>
              </a:rPr>
              <a:t>   DIRECTORA</a:t>
            </a:r>
            <a:r>
              <a:rPr lang="es-ES" sz="900" b="0" i="0" strike="noStrike" baseline="0">
                <a:solidFill>
                  <a:srgbClr val="000000"/>
                </a:solidFill>
                <a:latin typeface="Arial" pitchFamily="34" charset="0"/>
                <a:cs typeface="Arial" pitchFamily="34" charset="0"/>
              </a:rPr>
              <a:t> </a:t>
            </a:r>
          </a:p>
          <a:p>
            <a:pPr algn="ctr" rtl="1">
              <a:defRPr sz="1000"/>
            </a:pPr>
            <a:r>
              <a:rPr lang="es-ES" sz="800" b="0" i="0" strike="noStrike">
                <a:solidFill>
                  <a:srgbClr val="000000"/>
                </a:solidFill>
                <a:latin typeface="Arial" pitchFamily="34" charset="0"/>
                <a:cs typeface="Arial" pitchFamily="34" charset="0"/>
              </a:rPr>
              <a:t>Firma (4)</a:t>
            </a:r>
          </a:p>
        </xdr:txBody>
      </xdr:sp>
      <xdr:sp macro="" textlink="">
        <xdr:nvSpPr>
          <xdr:cNvPr id="25" name="Text Box 19">
            <a:extLst>
              <a:ext uri="{FF2B5EF4-FFF2-40B4-BE49-F238E27FC236}">
                <a16:creationId xmlns:a16="http://schemas.microsoft.com/office/drawing/2014/main" id="{00000000-0008-0000-0000-000005000000}"/>
              </a:ext>
            </a:extLst>
          </xdr:cNvPr>
          <xdr:cNvSpPr txBox="1">
            <a:spLocks noChangeArrowheads="1"/>
          </xdr:cNvSpPr>
        </xdr:nvSpPr>
        <xdr:spPr bwMode="auto">
          <a:xfrm>
            <a:off x="376" y="855"/>
            <a:ext cx="203" cy="24"/>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900" b="0" i="0" u="sng" strike="noStrike">
                <a:solidFill>
                  <a:srgbClr val="000000"/>
                </a:solidFill>
                <a:latin typeface="Arial" pitchFamily="34" charset="0"/>
                <a:cs typeface="Arial" pitchFamily="34" charset="0"/>
              </a:rPr>
              <a:t>__L.C. VERONICA SANTOS CARDENAS______</a:t>
            </a:r>
          </a:p>
          <a:p>
            <a:pPr algn="ctr" rtl="1">
              <a:defRPr sz="1000"/>
            </a:pPr>
            <a:r>
              <a:rPr lang="es-ES" sz="900" b="0" i="0">
                <a:effectLst/>
                <a:latin typeface="Arial" pitchFamily="34" charset="0"/>
                <a:ea typeface="+mn-ea"/>
                <a:cs typeface="Arial" pitchFamily="34" charset="0"/>
              </a:rPr>
              <a:t>TESORERA</a:t>
            </a:r>
          </a:p>
          <a:p>
            <a:pPr algn="ctr" rtl="1">
              <a:defRPr sz="1000"/>
            </a:pPr>
            <a:r>
              <a:rPr lang="es-ES" sz="800" b="0" i="0">
                <a:effectLst/>
                <a:latin typeface="Arial" pitchFamily="34" charset="0"/>
                <a:ea typeface="+mn-ea"/>
                <a:cs typeface="Arial" pitchFamily="34" charset="0"/>
              </a:rPr>
              <a:t>Firma</a:t>
            </a:r>
            <a:r>
              <a:rPr lang="es-ES" sz="800" b="0" i="0" strike="noStrike">
                <a:solidFill>
                  <a:srgbClr val="000000"/>
                </a:solidFill>
                <a:latin typeface="Arial" pitchFamily="34" charset="0"/>
                <a:cs typeface="Arial" pitchFamily="34" charset="0"/>
              </a:rPr>
              <a:t> (4)</a:t>
            </a:r>
          </a:p>
        </xdr:txBody>
      </xdr:sp>
    </xdr:grpSp>
    <xdr:clientData/>
  </xdr:twoCellAnchor>
  <xdr:twoCellAnchor>
    <xdr:from>
      <xdr:col>1</xdr:col>
      <xdr:colOff>1143000</xdr:colOff>
      <xdr:row>36</xdr:row>
      <xdr:rowOff>115957</xdr:rowOff>
    </xdr:from>
    <xdr:to>
      <xdr:col>1</xdr:col>
      <xdr:colOff>8803468</xdr:colOff>
      <xdr:row>40</xdr:row>
      <xdr:rowOff>199033</xdr:rowOff>
    </xdr:to>
    <xdr:grpSp>
      <xdr:nvGrpSpPr>
        <xdr:cNvPr id="26" name="Group 17">
          <a:extLst>
            <a:ext uri="{FF2B5EF4-FFF2-40B4-BE49-F238E27FC236}">
              <a16:creationId xmlns:a16="http://schemas.microsoft.com/office/drawing/2014/main" id="{00000000-0008-0000-0000-000003000000}"/>
            </a:ext>
          </a:extLst>
        </xdr:cNvPr>
        <xdr:cNvGrpSpPr>
          <a:grpSpLocks/>
        </xdr:cNvGrpSpPr>
      </xdr:nvGrpSpPr>
      <xdr:grpSpPr bwMode="auto">
        <a:xfrm>
          <a:off x="1190625" y="7974082"/>
          <a:ext cx="7660468" cy="635526"/>
          <a:chOff x="10" y="855"/>
          <a:chExt cx="569" cy="24"/>
        </a:xfrm>
      </xdr:grpSpPr>
      <xdr:sp macro="" textlink="">
        <xdr:nvSpPr>
          <xdr:cNvPr id="27" name="Text Box 18">
            <a:extLst>
              <a:ext uri="{FF2B5EF4-FFF2-40B4-BE49-F238E27FC236}">
                <a16:creationId xmlns:a16="http://schemas.microsoft.com/office/drawing/2014/main" id="{00000000-0008-0000-0000-000004000000}"/>
              </a:ext>
            </a:extLst>
          </xdr:cNvPr>
          <xdr:cNvSpPr txBox="1">
            <a:spLocks noChangeArrowheads="1"/>
          </xdr:cNvSpPr>
        </xdr:nvSpPr>
        <xdr:spPr bwMode="auto">
          <a:xfrm>
            <a:off x="10" y="855"/>
            <a:ext cx="212" cy="24"/>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900" b="0" i="0" u="sng" strike="noStrike">
                <a:solidFill>
                  <a:srgbClr val="000000"/>
                </a:solidFill>
                <a:latin typeface="Arial" pitchFamily="34" charset="0"/>
                <a:cs typeface="Arial" pitchFamily="34" charset="0"/>
              </a:rPr>
              <a:t>___MTRA. BEGONIA PLATA CASTAÑEDA_______</a:t>
            </a:r>
          </a:p>
          <a:p>
            <a:pPr algn="ctr" rtl="1">
              <a:defRPr sz="1000"/>
            </a:pPr>
            <a:r>
              <a:rPr lang="es-ES" sz="900" b="0" i="0" strike="noStrike">
                <a:solidFill>
                  <a:srgbClr val="000000"/>
                </a:solidFill>
                <a:latin typeface="Arial" pitchFamily="34" charset="0"/>
                <a:cs typeface="Arial" pitchFamily="34" charset="0"/>
              </a:rPr>
              <a:t>   DIRECTORA</a:t>
            </a:r>
            <a:r>
              <a:rPr lang="es-ES" sz="900" b="0" i="0" strike="noStrike" baseline="0">
                <a:solidFill>
                  <a:srgbClr val="000000"/>
                </a:solidFill>
                <a:latin typeface="Arial" pitchFamily="34" charset="0"/>
                <a:cs typeface="Arial" pitchFamily="34" charset="0"/>
              </a:rPr>
              <a:t> </a:t>
            </a:r>
          </a:p>
          <a:p>
            <a:pPr algn="ctr" rtl="1">
              <a:defRPr sz="1000"/>
            </a:pPr>
            <a:r>
              <a:rPr lang="es-ES" sz="800" b="0" i="0" strike="noStrike">
                <a:solidFill>
                  <a:srgbClr val="000000"/>
                </a:solidFill>
                <a:latin typeface="Arial" pitchFamily="34" charset="0"/>
                <a:cs typeface="Arial" pitchFamily="34" charset="0"/>
              </a:rPr>
              <a:t>Firma (18)</a:t>
            </a:r>
          </a:p>
        </xdr:txBody>
      </xdr:sp>
      <xdr:sp macro="" textlink="">
        <xdr:nvSpPr>
          <xdr:cNvPr id="28" name="Text Box 19">
            <a:extLst>
              <a:ext uri="{FF2B5EF4-FFF2-40B4-BE49-F238E27FC236}">
                <a16:creationId xmlns:a16="http://schemas.microsoft.com/office/drawing/2014/main" id="{00000000-0008-0000-0000-000005000000}"/>
              </a:ext>
            </a:extLst>
          </xdr:cNvPr>
          <xdr:cNvSpPr txBox="1">
            <a:spLocks noChangeArrowheads="1"/>
          </xdr:cNvSpPr>
        </xdr:nvSpPr>
        <xdr:spPr bwMode="auto">
          <a:xfrm>
            <a:off x="376" y="855"/>
            <a:ext cx="203" cy="24"/>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900" b="0" i="0" u="sng" strike="noStrike">
                <a:solidFill>
                  <a:srgbClr val="000000"/>
                </a:solidFill>
                <a:latin typeface="Arial" pitchFamily="34" charset="0"/>
                <a:cs typeface="Arial" pitchFamily="34" charset="0"/>
              </a:rPr>
              <a:t>__L.C. VERONICA SANTOS CARDENAS______</a:t>
            </a:r>
          </a:p>
          <a:p>
            <a:pPr algn="ctr" rtl="1">
              <a:defRPr sz="1000"/>
            </a:pPr>
            <a:r>
              <a:rPr lang="es-ES" sz="900" b="0" i="0">
                <a:effectLst/>
                <a:latin typeface="Arial" pitchFamily="34" charset="0"/>
                <a:ea typeface="+mn-ea"/>
                <a:cs typeface="Arial" pitchFamily="34" charset="0"/>
              </a:rPr>
              <a:t>TESORERA</a:t>
            </a:r>
          </a:p>
          <a:p>
            <a:pPr algn="ctr" rtl="1">
              <a:defRPr sz="1000"/>
            </a:pPr>
            <a:r>
              <a:rPr lang="es-ES" sz="800" b="0" i="0">
                <a:effectLst/>
                <a:latin typeface="Arial" pitchFamily="34" charset="0"/>
                <a:ea typeface="+mn-ea"/>
                <a:cs typeface="Arial" pitchFamily="34" charset="0"/>
              </a:rPr>
              <a:t>Firma</a:t>
            </a:r>
            <a:r>
              <a:rPr lang="es-ES" sz="800" b="0" i="0" strike="noStrike">
                <a:solidFill>
                  <a:srgbClr val="000000"/>
                </a:solidFill>
                <a:latin typeface="Arial" pitchFamily="34" charset="0"/>
                <a:cs typeface="Arial" pitchFamily="34" charset="0"/>
              </a:rPr>
              <a:t> (18)</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36739</xdr:colOff>
      <xdr:row>1</xdr:row>
      <xdr:rowOff>69395</xdr:rowOff>
    </xdr:from>
    <xdr:to>
      <xdr:col>1</xdr:col>
      <xdr:colOff>962024</xdr:colOff>
      <xdr:row>1</xdr:row>
      <xdr:rowOff>1008289</xdr:rowOff>
    </xdr:to>
    <xdr:pic>
      <xdr:nvPicPr>
        <xdr:cNvPr id="6" name="5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9614" y="145595"/>
          <a:ext cx="925285" cy="938894"/>
        </a:xfrm>
        <a:prstGeom prst="rect">
          <a:avLst/>
        </a:prstGeom>
      </xdr:spPr>
    </xdr:pic>
    <xdr:clientData/>
  </xdr:twoCellAnchor>
  <xdr:twoCellAnchor editAs="oneCell">
    <xdr:from>
      <xdr:col>1</xdr:col>
      <xdr:colOff>112939</xdr:colOff>
      <xdr:row>1</xdr:row>
      <xdr:rowOff>145595</xdr:rowOff>
    </xdr:from>
    <xdr:to>
      <xdr:col>1</xdr:col>
      <xdr:colOff>904875</xdr:colOff>
      <xdr:row>1</xdr:row>
      <xdr:rowOff>944090</xdr:rowOff>
    </xdr:to>
    <xdr:pic>
      <xdr:nvPicPr>
        <xdr:cNvPr id="7" name="Imagen 6">
          <a:extLst>
            <a:ext uri="{FF2B5EF4-FFF2-40B4-BE49-F238E27FC236}">
              <a16:creationId xmlns:a16="http://schemas.microsoft.com/office/drawing/2014/main" id="{1CD7CB1C-1EEA-49C9-B75C-FA4CC06A9FA5}"/>
            </a:ext>
          </a:extLst>
        </xdr:cNvPr>
        <xdr:cNvPicPr>
          <a:picLocks noChangeAspect="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tretch>
          <a:fillRect/>
        </a:stretch>
      </xdr:blipFill>
      <xdr:spPr>
        <a:xfrm>
          <a:off x="255814" y="221795"/>
          <a:ext cx="791936" cy="798495"/>
        </a:xfrm>
        <a:prstGeom prst="rect">
          <a:avLst/>
        </a:prstGeom>
      </xdr:spPr>
    </xdr:pic>
    <xdr:clientData/>
  </xdr:twoCellAnchor>
  <xdr:twoCellAnchor>
    <xdr:from>
      <xdr:col>2</xdr:col>
      <xdr:colOff>409575</xdr:colOff>
      <xdr:row>84</xdr:row>
      <xdr:rowOff>114300</xdr:rowOff>
    </xdr:from>
    <xdr:to>
      <xdr:col>5</xdr:col>
      <xdr:colOff>527408</xdr:colOff>
      <xdr:row>89</xdr:row>
      <xdr:rowOff>101624</xdr:rowOff>
    </xdr:to>
    <xdr:grpSp>
      <xdr:nvGrpSpPr>
        <xdr:cNvPr id="8" name="Group 17">
          <a:extLst>
            <a:ext uri="{FF2B5EF4-FFF2-40B4-BE49-F238E27FC236}">
              <a16:creationId xmlns:a16="http://schemas.microsoft.com/office/drawing/2014/main" id="{00000000-0008-0000-0000-000003000000}"/>
            </a:ext>
          </a:extLst>
        </xdr:cNvPr>
        <xdr:cNvGrpSpPr>
          <a:grpSpLocks/>
        </xdr:cNvGrpSpPr>
      </xdr:nvGrpSpPr>
      <xdr:grpSpPr bwMode="auto">
        <a:xfrm>
          <a:off x="1960789" y="18688050"/>
          <a:ext cx="9098548" cy="722110"/>
          <a:chOff x="11" y="852"/>
          <a:chExt cx="676" cy="27"/>
        </a:xfrm>
      </xdr:grpSpPr>
      <xdr:sp macro="" textlink="">
        <xdr:nvSpPr>
          <xdr:cNvPr id="9" name="Text Box 18">
            <a:extLst>
              <a:ext uri="{FF2B5EF4-FFF2-40B4-BE49-F238E27FC236}">
                <a16:creationId xmlns:a16="http://schemas.microsoft.com/office/drawing/2014/main" id="{00000000-0008-0000-0000-000004000000}"/>
              </a:ext>
            </a:extLst>
          </xdr:cNvPr>
          <xdr:cNvSpPr txBox="1">
            <a:spLocks noChangeArrowheads="1"/>
          </xdr:cNvSpPr>
        </xdr:nvSpPr>
        <xdr:spPr bwMode="auto">
          <a:xfrm>
            <a:off x="11" y="852"/>
            <a:ext cx="212" cy="24"/>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900" b="0" i="0" u="sng" strike="noStrike">
                <a:solidFill>
                  <a:srgbClr val="000000"/>
                </a:solidFill>
                <a:latin typeface="Arial" pitchFamily="34" charset="0"/>
                <a:cs typeface="Arial" pitchFamily="34" charset="0"/>
              </a:rPr>
              <a:t>___MTRA. BEGONIA PLATA CASTAÑEDA_______</a:t>
            </a:r>
          </a:p>
          <a:p>
            <a:pPr algn="ctr" rtl="1">
              <a:defRPr sz="1000"/>
            </a:pPr>
            <a:r>
              <a:rPr lang="es-ES" sz="900" b="0" i="0" strike="noStrike">
                <a:solidFill>
                  <a:srgbClr val="000000"/>
                </a:solidFill>
                <a:latin typeface="Arial" pitchFamily="34" charset="0"/>
                <a:cs typeface="Arial" pitchFamily="34" charset="0"/>
              </a:rPr>
              <a:t>   DIRECTORA</a:t>
            </a:r>
            <a:r>
              <a:rPr lang="es-ES" sz="900" b="0" i="0" strike="noStrike" baseline="0">
                <a:solidFill>
                  <a:srgbClr val="000000"/>
                </a:solidFill>
                <a:latin typeface="Arial" pitchFamily="34" charset="0"/>
                <a:cs typeface="Arial" pitchFamily="34" charset="0"/>
              </a:rPr>
              <a:t> </a:t>
            </a:r>
          </a:p>
          <a:p>
            <a:pPr algn="ctr" rtl="1">
              <a:defRPr sz="1000"/>
            </a:pPr>
            <a:r>
              <a:rPr lang="es-ES" sz="800" b="0" i="0" strike="noStrike">
                <a:solidFill>
                  <a:srgbClr val="000000"/>
                </a:solidFill>
                <a:latin typeface="Arial" pitchFamily="34" charset="0"/>
                <a:cs typeface="Arial" pitchFamily="34" charset="0"/>
              </a:rPr>
              <a:t>Firma (10)</a:t>
            </a:r>
          </a:p>
        </xdr:txBody>
      </xdr:sp>
      <xdr:sp macro="" textlink="">
        <xdr:nvSpPr>
          <xdr:cNvPr id="10" name="Text Box 19">
            <a:extLst>
              <a:ext uri="{FF2B5EF4-FFF2-40B4-BE49-F238E27FC236}">
                <a16:creationId xmlns:a16="http://schemas.microsoft.com/office/drawing/2014/main" id="{00000000-0008-0000-0000-000005000000}"/>
              </a:ext>
            </a:extLst>
          </xdr:cNvPr>
          <xdr:cNvSpPr txBox="1">
            <a:spLocks noChangeArrowheads="1"/>
          </xdr:cNvSpPr>
        </xdr:nvSpPr>
        <xdr:spPr bwMode="auto">
          <a:xfrm>
            <a:off x="484" y="855"/>
            <a:ext cx="203" cy="24"/>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900" b="0" i="0" u="sng" strike="noStrike">
                <a:solidFill>
                  <a:srgbClr val="000000"/>
                </a:solidFill>
                <a:latin typeface="Arial" pitchFamily="34" charset="0"/>
                <a:cs typeface="Arial" pitchFamily="34" charset="0"/>
              </a:rPr>
              <a:t>__L.C. VERONICA SANTOS CARDENAS______</a:t>
            </a:r>
          </a:p>
          <a:p>
            <a:pPr algn="ctr" rtl="1">
              <a:defRPr sz="1000"/>
            </a:pPr>
            <a:r>
              <a:rPr lang="es-ES" sz="900" b="0" i="0">
                <a:effectLst/>
                <a:latin typeface="Arial" pitchFamily="34" charset="0"/>
                <a:ea typeface="+mn-ea"/>
                <a:cs typeface="Arial" pitchFamily="34" charset="0"/>
              </a:rPr>
              <a:t>TESORERA</a:t>
            </a:r>
          </a:p>
          <a:p>
            <a:pPr algn="ctr" rtl="1">
              <a:defRPr sz="1000"/>
            </a:pPr>
            <a:r>
              <a:rPr lang="es-ES" sz="800" b="0" i="0">
                <a:effectLst/>
                <a:latin typeface="Arial" pitchFamily="34" charset="0"/>
                <a:ea typeface="+mn-ea"/>
                <a:cs typeface="Arial" pitchFamily="34" charset="0"/>
              </a:rPr>
              <a:t>Firma</a:t>
            </a:r>
            <a:r>
              <a:rPr lang="es-ES" sz="800" b="0" i="0" strike="noStrike">
                <a:solidFill>
                  <a:srgbClr val="000000"/>
                </a:solidFill>
                <a:latin typeface="Arial" pitchFamily="34" charset="0"/>
                <a:cs typeface="Arial" pitchFamily="34" charset="0"/>
              </a:rPr>
              <a:t> (10)</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161926</xdr:colOff>
      <xdr:row>1</xdr:row>
      <xdr:rowOff>57150</xdr:rowOff>
    </xdr:from>
    <xdr:to>
      <xdr:col>1</xdr:col>
      <xdr:colOff>790576</xdr:colOff>
      <xdr:row>2</xdr:row>
      <xdr:rowOff>114300</xdr:rowOff>
    </xdr:to>
    <xdr:pic>
      <xdr:nvPicPr>
        <xdr:cNvPr id="6" name="5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4326" y="228600"/>
          <a:ext cx="628650" cy="561975"/>
        </a:xfrm>
        <a:prstGeom prst="rect">
          <a:avLst/>
        </a:prstGeom>
      </xdr:spPr>
    </xdr:pic>
    <xdr:clientData/>
  </xdr:twoCellAnchor>
  <xdr:twoCellAnchor editAs="oneCell">
    <xdr:from>
      <xdr:col>1</xdr:col>
      <xdr:colOff>142875</xdr:colOff>
      <xdr:row>1</xdr:row>
      <xdr:rowOff>47625</xdr:rowOff>
    </xdr:from>
    <xdr:to>
      <xdr:col>1</xdr:col>
      <xdr:colOff>845270</xdr:colOff>
      <xdr:row>2</xdr:row>
      <xdr:rowOff>208990</xdr:rowOff>
    </xdr:to>
    <xdr:pic>
      <xdr:nvPicPr>
        <xdr:cNvPr id="8" name="Imagen 7">
          <a:extLst>
            <a:ext uri="{FF2B5EF4-FFF2-40B4-BE49-F238E27FC236}">
              <a16:creationId xmlns:a16="http://schemas.microsoft.com/office/drawing/2014/main" id="{AF735D3D-FF8C-416D-9C50-28BD5F175993}"/>
            </a:ext>
          </a:extLst>
        </xdr:cNvPr>
        <xdr:cNvPicPr>
          <a:picLocks noChangeAspect="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tretch>
          <a:fillRect/>
        </a:stretch>
      </xdr:blipFill>
      <xdr:spPr>
        <a:xfrm>
          <a:off x="295275" y="219075"/>
          <a:ext cx="702395" cy="666190"/>
        </a:xfrm>
        <a:prstGeom prst="rect">
          <a:avLst/>
        </a:prstGeom>
      </xdr:spPr>
    </xdr:pic>
    <xdr:clientData/>
  </xdr:twoCellAnchor>
  <xdr:twoCellAnchor>
    <xdr:from>
      <xdr:col>1</xdr:col>
      <xdr:colOff>1576070</xdr:colOff>
      <xdr:row>51</xdr:row>
      <xdr:rowOff>33618</xdr:rowOff>
    </xdr:from>
    <xdr:to>
      <xdr:col>5</xdr:col>
      <xdr:colOff>1350470</xdr:colOff>
      <xdr:row>55</xdr:row>
      <xdr:rowOff>105787</xdr:rowOff>
    </xdr:to>
    <xdr:grpSp>
      <xdr:nvGrpSpPr>
        <xdr:cNvPr id="9" name="Group 17">
          <a:extLst>
            <a:ext uri="{FF2B5EF4-FFF2-40B4-BE49-F238E27FC236}">
              <a16:creationId xmlns:a16="http://schemas.microsoft.com/office/drawing/2014/main" id="{00000000-0008-0000-0000-000003000000}"/>
            </a:ext>
          </a:extLst>
        </xdr:cNvPr>
        <xdr:cNvGrpSpPr>
          <a:grpSpLocks/>
        </xdr:cNvGrpSpPr>
      </xdr:nvGrpSpPr>
      <xdr:grpSpPr bwMode="auto">
        <a:xfrm>
          <a:off x="1728470" y="9996768"/>
          <a:ext cx="8165925" cy="729394"/>
          <a:chOff x="54" y="852"/>
          <a:chExt cx="606" cy="27"/>
        </a:xfrm>
      </xdr:grpSpPr>
      <xdr:sp macro="" textlink="">
        <xdr:nvSpPr>
          <xdr:cNvPr id="10" name="Text Box 18">
            <a:extLst>
              <a:ext uri="{FF2B5EF4-FFF2-40B4-BE49-F238E27FC236}">
                <a16:creationId xmlns:a16="http://schemas.microsoft.com/office/drawing/2014/main" id="{00000000-0008-0000-0000-000004000000}"/>
              </a:ext>
            </a:extLst>
          </xdr:cNvPr>
          <xdr:cNvSpPr txBox="1">
            <a:spLocks noChangeArrowheads="1"/>
          </xdr:cNvSpPr>
        </xdr:nvSpPr>
        <xdr:spPr bwMode="auto">
          <a:xfrm>
            <a:off x="54" y="852"/>
            <a:ext cx="212" cy="24"/>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900" b="0" i="0" u="sng" strike="noStrike">
                <a:solidFill>
                  <a:srgbClr val="000000"/>
                </a:solidFill>
                <a:latin typeface="Arial" pitchFamily="34" charset="0"/>
                <a:cs typeface="Arial" pitchFamily="34" charset="0"/>
              </a:rPr>
              <a:t>___MTRA. BEGONIA PLATA CASTAÑEDA_______</a:t>
            </a:r>
          </a:p>
          <a:p>
            <a:pPr algn="ctr" rtl="1">
              <a:defRPr sz="1000"/>
            </a:pPr>
            <a:r>
              <a:rPr lang="es-ES" sz="900" b="0" i="0" strike="noStrike">
                <a:solidFill>
                  <a:srgbClr val="000000"/>
                </a:solidFill>
                <a:latin typeface="Arial" pitchFamily="34" charset="0"/>
                <a:cs typeface="Arial" pitchFamily="34" charset="0"/>
              </a:rPr>
              <a:t>   DIRECTORA</a:t>
            </a:r>
            <a:r>
              <a:rPr lang="es-ES" sz="900" b="0" i="0" strike="noStrike" baseline="0">
                <a:solidFill>
                  <a:srgbClr val="000000"/>
                </a:solidFill>
                <a:latin typeface="Arial" pitchFamily="34" charset="0"/>
                <a:cs typeface="Arial" pitchFamily="34" charset="0"/>
              </a:rPr>
              <a:t> </a:t>
            </a:r>
          </a:p>
          <a:p>
            <a:pPr algn="ctr" rtl="1">
              <a:defRPr sz="1000"/>
            </a:pPr>
            <a:r>
              <a:rPr lang="es-ES" sz="800" b="0" i="0" strike="noStrike">
                <a:solidFill>
                  <a:srgbClr val="000000"/>
                </a:solidFill>
                <a:latin typeface="Arial" pitchFamily="34" charset="0"/>
                <a:cs typeface="Arial" pitchFamily="34" charset="0"/>
              </a:rPr>
              <a:t>Firma (17)</a:t>
            </a:r>
          </a:p>
        </xdr:txBody>
      </xdr:sp>
      <xdr:sp macro="" textlink="">
        <xdr:nvSpPr>
          <xdr:cNvPr id="11" name="Text Box 19">
            <a:extLst>
              <a:ext uri="{FF2B5EF4-FFF2-40B4-BE49-F238E27FC236}">
                <a16:creationId xmlns:a16="http://schemas.microsoft.com/office/drawing/2014/main" id="{00000000-0008-0000-0000-000005000000}"/>
              </a:ext>
            </a:extLst>
          </xdr:cNvPr>
          <xdr:cNvSpPr txBox="1">
            <a:spLocks noChangeArrowheads="1"/>
          </xdr:cNvSpPr>
        </xdr:nvSpPr>
        <xdr:spPr bwMode="auto">
          <a:xfrm>
            <a:off x="457" y="855"/>
            <a:ext cx="203" cy="24"/>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900" b="0" i="0" u="sng" strike="noStrike">
                <a:solidFill>
                  <a:srgbClr val="000000"/>
                </a:solidFill>
                <a:latin typeface="Arial" pitchFamily="34" charset="0"/>
                <a:cs typeface="Arial" pitchFamily="34" charset="0"/>
              </a:rPr>
              <a:t>__L.C. VERONICA SANTOS CARDENAS______</a:t>
            </a:r>
          </a:p>
          <a:p>
            <a:pPr algn="ctr" rtl="1">
              <a:defRPr sz="1000"/>
            </a:pPr>
            <a:r>
              <a:rPr lang="es-ES" sz="900" b="0" i="0">
                <a:effectLst/>
                <a:latin typeface="Arial" pitchFamily="34" charset="0"/>
                <a:ea typeface="+mn-ea"/>
                <a:cs typeface="Arial" pitchFamily="34" charset="0"/>
              </a:rPr>
              <a:t>TESORERA</a:t>
            </a:r>
          </a:p>
          <a:p>
            <a:pPr algn="ctr" rtl="1">
              <a:defRPr sz="1000"/>
            </a:pPr>
            <a:r>
              <a:rPr lang="es-ES" sz="800" b="0" i="0">
                <a:effectLst/>
                <a:latin typeface="Arial" pitchFamily="34" charset="0"/>
                <a:ea typeface="+mn-ea"/>
                <a:cs typeface="Arial" pitchFamily="34" charset="0"/>
              </a:rPr>
              <a:t>Firma</a:t>
            </a:r>
            <a:r>
              <a:rPr lang="es-ES" sz="800" b="0" i="0" strike="noStrike">
                <a:solidFill>
                  <a:srgbClr val="000000"/>
                </a:solidFill>
                <a:latin typeface="Arial" pitchFamily="34" charset="0"/>
                <a:cs typeface="Arial" pitchFamily="34" charset="0"/>
              </a:rPr>
              <a:t> (17)</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76200</xdr:colOff>
      <xdr:row>1</xdr:row>
      <xdr:rowOff>85724</xdr:rowOff>
    </xdr:from>
    <xdr:to>
      <xdr:col>1</xdr:col>
      <xdr:colOff>990600</xdr:colOff>
      <xdr:row>1</xdr:row>
      <xdr:rowOff>1000125</xdr:rowOff>
    </xdr:to>
    <xdr:pic>
      <xdr:nvPicPr>
        <xdr:cNvPr id="6" name="7 Imagen">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161924"/>
          <a:ext cx="914400" cy="914401"/>
        </a:xfrm>
        <a:prstGeom prst="rect">
          <a:avLst/>
        </a:prstGeom>
      </xdr:spPr>
    </xdr:pic>
    <xdr:clientData/>
  </xdr:twoCellAnchor>
  <xdr:twoCellAnchor>
    <xdr:from>
      <xdr:col>1</xdr:col>
      <xdr:colOff>1676400</xdr:colOff>
      <xdr:row>51</xdr:row>
      <xdr:rowOff>38100</xdr:rowOff>
    </xdr:from>
    <xdr:to>
      <xdr:col>5</xdr:col>
      <xdr:colOff>1392823</xdr:colOff>
      <xdr:row>55</xdr:row>
      <xdr:rowOff>112510</xdr:rowOff>
    </xdr:to>
    <xdr:grpSp>
      <xdr:nvGrpSpPr>
        <xdr:cNvPr id="7" name="Group 17">
          <a:extLst>
            <a:ext uri="{FF2B5EF4-FFF2-40B4-BE49-F238E27FC236}">
              <a16:creationId xmlns:a16="http://schemas.microsoft.com/office/drawing/2014/main" id="{00000000-0008-0000-0000-000003000000}"/>
            </a:ext>
          </a:extLst>
        </xdr:cNvPr>
        <xdr:cNvGrpSpPr>
          <a:grpSpLocks/>
        </xdr:cNvGrpSpPr>
      </xdr:nvGrpSpPr>
      <xdr:grpSpPr bwMode="auto">
        <a:xfrm>
          <a:off x="1766047" y="10100982"/>
          <a:ext cx="9084541" cy="701940"/>
          <a:chOff x="11" y="852"/>
          <a:chExt cx="676" cy="27"/>
        </a:xfrm>
      </xdr:grpSpPr>
      <xdr:sp macro="" textlink="">
        <xdr:nvSpPr>
          <xdr:cNvPr id="8" name="Text Box 18">
            <a:extLst>
              <a:ext uri="{FF2B5EF4-FFF2-40B4-BE49-F238E27FC236}">
                <a16:creationId xmlns:a16="http://schemas.microsoft.com/office/drawing/2014/main" id="{00000000-0008-0000-0000-000004000000}"/>
              </a:ext>
            </a:extLst>
          </xdr:cNvPr>
          <xdr:cNvSpPr txBox="1">
            <a:spLocks noChangeArrowheads="1"/>
          </xdr:cNvSpPr>
        </xdr:nvSpPr>
        <xdr:spPr bwMode="auto">
          <a:xfrm>
            <a:off x="11" y="852"/>
            <a:ext cx="212" cy="24"/>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900" b="0" i="0" u="sng" strike="noStrike">
                <a:solidFill>
                  <a:srgbClr val="000000"/>
                </a:solidFill>
                <a:latin typeface="Arial" pitchFamily="34" charset="0"/>
                <a:cs typeface="Arial" pitchFamily="34" charset="0"/>
              </a:rPr>
              <a:t>___MTRA. BEGONIA PLATA CASTAÑEDA_______</a:t>
            </a:r>
          </a:p>
          <a:p>
            <a:pPr algn="ctr" rtl="1">
              <a:defRPr sz="1000"/>
            </a:pPr>
            <a:r>
              <a:rPr lang="es-ES" sz="900" b="0" i="0" strike="noStrike">
                <a:solidFill>
                  <a:srgbClr val="000000"/>
                </a:solidFill>
                <a:latin typeface="Arial" pitchFamily="34" charset="0"/>
                <a:cs typeface="Arial" pitchFamily="34" charset="0"/>
              </a:rPr>
              <a:t>   DIRECTORA</a:t>
            </a:r>
            <a:r>
              <a:rPr lang="es-ES" sz="900" b="0" i="0" strike="noStrike" baseline="0">
                <a:solidFill>
                  <a:srgbClr val="000000"/>
                </a:solidFill>
                <a:latin typeface="Arial" pitchFamily="34" charset="0"/>
                <a:cs typeface="Arial" pitchFamily="34" charset="0"/>
              </a:rPr>
              <a:t> </a:t>
            </a:r>
          </a:p>
          <a:p>
            <a:pPr algn="ctr" rtl="1">
              <a:defRPr sz="1000"/>
            </a:pPr>
            <a:r>
              <a:rPr lang="es-ES" sz="800" b="0" i="0" strike="noStrike">
                <a:solidFill>
                  <a:srgbClr val="000000"/>
                </a:solidFill>
                <a:latin typeface="Arial" pitchFamily="34" charset="0"/>
                <a:cs typeface="Arial" pitchFamily="34" charset="0"/>
              </a:rPr>
              <a:t>Firma (10)</a:t>
            </a:r>
          </a:p>
        </xdr:txBody>
      </xdr:sp>
      <xdr:sp macro="" textlink="">
        <xdr:nvSpPr>
          <xdr:cNvPr id="9" name="Text Box 19">
            <a:extLst>
              <a:ext uri="{FF2B5EF4-FFF2-40B4-BE49-F238E27FC236}">
                <a16:creationId xmlns:a16="http://schemas.microsoft.com/office/drawing/2014/main" id="{00000000-0008-0000-0000-000005000000}"/>
              </a:ext>
            </a:extLst>
          </xdr:cNvPr>
          <xdr:cNvSpPr txBox="1">
            <a:spLocks noChangeArrowheads="1"/>
          </xdr:cNvSpPr>
        </xdr:nvSpPr>
        <xdr:spPr bwMode="auto">
          <a:xfrm>
            <a:off x="484" y="855"/>
            <a:ext cx="203" cy="24"/>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900" b="0" i="0" u="sng" strike="noStrike">
                <a:solidFill>
                  <a:srgbClr val="000000"/>
                </a:solidFill>
                <a:latin typeface="Arial" pitchFamily="34" charset="0"/>
                <a:cs typeface="Arial" pitchFamily="34" charset="0"/>
              </a:rPr>
              <a:t>__L.C. VERONICA SANTOS CARDENAS______</a:t>
            </a:r>
          </a:p>
          <a:p>
            <a:pPr algn="ctr" rtl="1">
              <a:defRPr sz="1000"/>
            </a:pPr>
            <a:r>
              <a:rPr lang="es-ES" sz="900" b="0" i="0">
                <a:effectLst/>
                <a:latin typeface="Arial" pitchFamily="34" charset="0"/>
                <a:ea typeface="+mn-ea"/>
                <a:cs typeface="Arial" pitchFamily="34" charset="0"/>
              </a:rPr>
              <a:t>TESORERA</a:t>
            </a:r>
          </a:p>
          <a:p>
            <a:pPr algn="ctr" rtl="1">
              <a:defRPr sz="1000"/>
            </a:pPr>
            <a:r>
              <a:rPr lang="es-ES" sz="800" b="0" i="0">
                <a:effectLst/>
                <a:latin typeface="Arial" pitchFamily="34" charset="0"/>
                <a:ea typeface="+mn-ea"/>
                <a:cs typeface="Arial" pitchFamily="34" charset="0"/>
              </a:rPr>
              <a:t>Firma</a:t>
            </a:r>
            <a:r>
              <a:rPr lang="es-ES" sz="800" b="0" i="0" strike="noStrike">
                <a:solidFill>
                  <a:srgbClr val="000000"/>
                </a:solidFill>
                <a:latin typeface="Arial" pitchFamily="34" charset="0"/>
                <a:cs typeface="Arial" pitchFamily="34" charset="0"/>
              </a:rPr>
              <a:t> (10)</a:t>
            </a:r>
          </a:p>
        </xdr:txBody>
      </xdr:sp>
    </xdr:grpSp>
    <xdr:clientData/>
  </xdr:twoCellAnchor>
  <xdr:twoCellAnchor editAs="oneCell">
    <xdr:from>
      <xdr:col>1</xdr:col>
      <xdr:colOff>114300</xdr:colOff>
      <xdr:row>1</xdr:row>
      <xdr:rowOff>133350</xdr:rowOff>
    </xdr:from>
    <xdr:to>
      <xdr:col>1</xdr:col>
      <xdr:colOff>973666</xdr:colOff>
      <xdr:row>1</xdr:row>
      <xdr:rowOff>991499</xdr:rowOff>
    </xdr:to>
    <xdr:pic>
      <xdr:nvPicPr>
        <xdr:cNvPr id="10" name="Imagen 9">
          <a:extLst>
            <a:ext uri="{FF2B5EF4-FFF2-40B4-BE49-F238E27FC236}">
              <a16:creationId xmlns:a16="http://schemas.microsoft.com/office/drawing/2014/main" id="{1CD7CB1C-1EEA-49C9-B75C-FA4CC06A9FA5}"/>
            </a:ext>
          </a:extLst>
        </xdr:cNvPr>
        <xdr:cNvPicPr>
          <a:picLocks noChangeAspect="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tretch>
          <a:fillRect/>
        </a:stretch>
      </xdr:blipFill>
      <xdr:spPr>
        <a:xfrm>
          <a:off x="200025" y="209550"/>
          <a:ext cx="859366" cy="8581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38099</xdr:colOff>
      <xdr:row>1</xdr:row>
      <xdr:rowOff>28575</xdr:rowOff>
    </xdr:from>
    <xdr:to>
      <xdr:col>2</xdr:col>
      <xdr:colOff>276224</xdr:colOff>
      <xdr:row>1</xdr:row>
      <xdr:rowOff>638175</xdr:rowOff>
    </xdr:to>
    <xdr:pic>
      <xdr:nvPicPr>
        <xdr:cNvPr id="6" name="7 Imagen">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4" y="104775"/>
          <a:ext cx="619125" cy="609600"/>
        </a:xfrm>
        <a:prstGeom prst="rect">
          <a:avLst/>
        </a:prstGeom>
      </xdr:spPr>
    </xdr:pic>
    <xdr:clientData/>
  </xdr:twoCellAnchor>
  <xdr:twoCellAnchor>
    <xdr:from>
      <xdr:col>2</xdr:col>
      <xdr:colOff>1114425</xdr:colOff>
      <xdr:row>87</xdr:row>
      <xdr:rowOff>104775</xdr:rowOff>
    </xdr:from>
    <xdr:to>
      <xdr:col>6</xdr:col>
      <xdr:colOff>287923</xdr:colOff>
      <xdr:row>91</xdr:row>
      <xdr:rowOff>102985</xdr:rowOff>
    </xdr:to>
    <xdr:grpSp>
      <xdr:nvGrpSpPr>
        <xdr:cNvPr id="7" name="Group 17">
          <a:extLst>
            <a:ext uri="{FF2B5EF4-FFF2-40B4-BE49-F238E27FC236}">
              <a16:creationId xmlns:a16="http://schemas.microsoft.com/office/drawing/2014/main" id="{00000000-0008-0000-0000-000003000000}"/>
            </a:ext>
          </a:extLst>
        </xdr:cNvPr>
        <xdr:cNvGrpSpPr>
          <a:grpSpLocks/>
        </xdr:cNvGrpSpPr>
      </xdr:nvGrpSpPr>
      <xdr:grpSpPr bwMode="auto">
        <a:xfrm>
          <a:off x="1581150" y="16097250"/>
          <a:ext cx="9098548" cy="722110"/>
          <a:chOff x="11" y="852"/>
          <a:chExt cx="676" cy="27"/>
        </a:xfrm>
      </xdr:grpSpPr>
      <xdr:sp macro="" textlink="">
        <xdr:nvSpPr>
          <xdr:cNvPr id="8" name="Text Box 18">
            <a:extLst>
              <a:ext uri="{FF2B5EF4-FFF2-40B4-BE49-F238E27FC236}">
                <a16:creationId xmlns:a16="http://schemas.microsoft.com/office/drawing/2014/main" id="{00000000-0008-0000-0000-000004000000}"/>
              </a:ext>
            </a:extLst>
          </xdr:cNvPr>
          <xdr:cNvSpPr txBox="1">
            <a:spLocks noChangeArrowheads="1"/>
          </xdr:cNvSpPr>
        </xdr:nvSpPr>
        <xdr:spPr bwMode="auto">
          <a:xfrm>
            <a:off x="11" y="852"/>
            <a:ext cx="212" cy="24"/>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900" b="0" i="0" u="sng" strike="noStrike">
                <a:solidFill>
                  <a:srgbClr val="000000"/>
                </a:solidFill>
                <a:latin typeface="Arial" pitchFamily="34" charset="0"/>
                <a:cs typeface="Arial" pitchFamily="34" charset="0"/>
              </a:rPr>
              <a:t>___MTRA. BEGONIA PLATA CASTAÑEDA_______</a:t>
            </a:r>
          </a:p>
          <a:p>
            <a:pPr algn="ctr" rtl="1">
              <a:defRPr sz="1000"/>
            </a:pPr>
            <a:r>
              <a:rPr lang="es-ES" sz="900" b="0" i="0" strike="noStrike">
                <a:solidFill>
                  <a:srgbClr val="000000"/>
                </a:solidFill>
                <a:latin typeface="Arial" pitchFamily="34" charset="0"/>
                <a:cs typeface="Arial" pitchFamily="34" charset="0"/>
              </a:rPr>
              <a:t>   DIRECTORA</a:t>
            </a:r>
            <a:r>
              <a:rPr lang="es-ES" sz="900" b="0" i="0" strike="noStrike" baseline="0">
                <a:solidFill>
                  <a:srgbClr val="000000"/>
                </a:solidFill>
                <a:latin typeface="Arial" pitchFamily="34" charset="0"/>
                <a:cs typeface="Arial" pitchFamily="34" charset="0"/>
              </a:rPr>
              <a:t> </a:t>
            </a:r>
          </a:p>
          <a:p>
            <a:pPr algn="ctr" rtl="1">
              <a:defRPr sz="1000"/>
            </a:pPr>
            <a:r>
              <a:rPr lang="es-ES" sz="800" b="0" i="0" strike="noStrike">
                <a:solidFill>
                  <a:srgbClr val="000000"/>
                </a:solidFill>
                <a:latin typeface="Arial" pitchFamily="34" charset="0"/>
                <a:cs typeface="Arial" pitchFamily="34" charset="0"/>
              </a:rPr>
              <a:t>Firma (13)</a:t>
            </a:r>
          </a:p>
        </xdr:txBody>
      </xdr:sp>
      <xdr:sp macro="" textlink="">
        <xdr:nvSpPr>
          <xdr:cNvPr id="9" name="Text Box 19">
            <a:extLst>
              <a:ext uri="{FF2B5EF4-FFF2-40B4-BE49-F238E27FC236}">
                <a16:creationId xmlns:a16="http://schemas.microsoft.com/office/drawing/2014/main" id="{00000000-0008-0000-0000-000005000000}"/>
              </a:ext>
            </a:extLst>
          </xdr:cNvPr>
          <xdr:cNvSpPr txBox="1">
            <a:spLocks noChangeArrowheads="1"/>
          </xdr:cNvSpPr>
        </xdr:nvSpPr>
        <xdr:spPr bwMode="auto">
          <a:xfrm>
            <a:off x="484" y="855"/>
            <a:ext cx="203" cy="24"/>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900" b="0" i="0" u="sng" strike="noStrike">
                <a:solidFill>
                  <a:srgbClr val="000000"/>
                </a:solidFill>
                <a:latin typeface="Arial" pitchFamily="34" charset="0"/>
                <a:cs typeface="Arial" pitchFamily="34" charset="0"/>
              </a:rPr>
              <a:t>__L.C. VERONICA SANTOS CARDENAS______</a:t>
            </a:r>
          </a:p>
          <a:p>
            <a:pPr algn="ctr" rtl="1">
              <a:defRPr sz="1000"/>
            </a:pPr>
            <a:r>
              <a:rPr lang="es-ES" sz="900" b="0" i="0">
                <a:effectLst/>
                <a:latin typeface="Arial" pitchFamily="34" charset="0"/>
                <a:ea typeface="+mn-ea"/>
                <a:cs typeface="Arial" pitchFamily="34" charset="0"/>
              </a:rPr>
              <a:t>TESORERA</a:t>
            </a:r>
          </a:p>
          <a:p>
            <a:pPr algn="ctr" rtl="1">
              <a:defRPr sz="1000"/>
            </a:pPr>
            <a:r>
              <a:rPr lang="es-ES" sz="800" b="0" i="0">
                <a:effectLst/>
                <a:latin typeface="Arial" pitchFamily="34" charset="0"/>
                <a:ea typeface="+mn-ea"/>
                <a:cs typeface="Arial" pitchFamily="34" charset="0"/>
              </a:rPr>
              <a:t>Firma</a:t>
            </a:r>
            <a:r>
              <a:rPr lang="es-ES" sz="800" b="0" i="0" strike="noStrike">
                <a:solidFill>
                  <a:srgbClr val="000000"/>
                </a:solidFill>
                <a:latin typeface="Arial" pitchFamily="34" charset="0"/>
                <a:cs typeface="Arial" pitchFamily="34" charset="0"/>
              </a:rPr>
              <a:t> (13)</a:t>
            </a:r>
          </a:p>
        </xdr:txBody>
      </xdr:sp>
    </xdr:grpSp>
    <xdr:clientData/>
  </xdr:twoCellAnchor>
  <xdr:twoCellAnchor editAs="oneCell">
    <xdr:from>
      <xdr:col>1</xdr:col>
      <xdr:colOff>85725</xdr:colOff>
      <xdr:row>1</xdr:row>
      <xdr:rowOff>66675</xdr:rowOff>
    </xdr:from>
    <xdr:to>
      <xdr:col>2</xdr:col>
      <xdr:colOff>229343</xdr:colOff>
      <xdr:row>1</xdr:row>
      <xdr:rowOff>590550</xdr:rowOff>
    </xdr:to>
    <xdr:pic>
      <xdr:nvPicPr>
        <xdr:cNvPr id="10" name="Imagen 9">
          <a:extLst>
            <a:ext uri="{FF2B5EF4-FFF2-40B4-BE49-F238E27FC236}">
              <a16:creationId xmlns:a16="http://schemas.microsoft.com/office/drawing/2014/main" id="{1CD7CB1C-1EEA-49C9-B75C-FA4CC06A9FA5}"/>
            </a:ext>
          </a:extLst>
        </xdr:cNvPr>
        <xdr:cNvPicPr>
          <a:picLocks noChangeAspect="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tretch>
          <a:fillRect/>
        </a:stretch>
      </xdr:blipFill>
      <xdr:spPr>
        <a:xfrm>
          <a:off x="171450" y="142875"/>
          <a:ext cx="524618" cy="5238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609600</xdr:colOff>
      <xdr:row>4</xdr:row>
      <xdr:rowOff>161925</xdr:rowOff>
    </xdr:from>
    <xdr:to>
      <xdr:col>2</xdr:col>
      <xdr:colOff>2971800</xdr:colOff>
      <xdr:row>4</xdr:row>
      <xdr:rowOff>171450</xdr:rowOff>
    </xdr:to>
    <xdr:cxnSp macro="">
      <xdr:nvCxnSpPr>
        <xdr:cNvPr id="2" name="17 Conector recto">
          <a:extLst>
            <a:ext uri="{FF2B5EF4-FFF2-40B4-BE49-F238E27FC236}">
              <a16:creationId xmlns:a16="http://schemas.microsoft.com/office/drawing/2014/main" id="{00000000-0008-0000-0500-000002000000}"/>
            </a:ext>
          </a:extLst>
        </xdr:cNvPr>
        <xdr:cNvCxnSpPr>
          <a:cxnSpLocks noChangeShapeType="1"/>
        </xdr:cNvCxnSpPr>
      </xdr:nvCxnSpPr>
      <xdr:spPr bwMode="auto">
        <a:xfrm>
          <a:off x="1438275" y="1114425"/>
          <a:ext cx="236220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editAs="oneCell">
    <xdr:from>
      <xdr:col>1</xdr:col>
      <xdr:colOff>57150</xdr:colOff>
      <xdr:row>1</xdr:row>
      <xdr:rowOff>47625</xdr:rowOff>
    </xdr:from>
    <xdr:to>
      <xdr:col>2</xdr:col>
      <xdr:colOff>66675</xdr:colOff>
      <xdr:row>3</xdr:row>
      <xdr:rowOff>219075</xdr:rowOff>
    </xdr:to>
    <xdr:pic>
      <xdr:nvPicPr>
        <xdr:cNvPr id="7" name="6 Imagen">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42875"/>
          <a:ext cx="723900" cy="742950"/>
        </a:xfrm>
        <a:prstGeom prst="rect">
          <a:avLst/>
        </a:prstGeom>
      </xdr:spPr>
    </xdr:pic>
    <xdr:clientData/>
  </xdr:twoCellAnchor>
  <xdr:twoCellAnchor>
    <xdr:from>
      <xdr:col>1</xdr:col>
      <xdr:colOff>190500</xdr:colOff>
      <xdr:row>73</xdr:row>
      <xdr:rowOff>97068</xdr:rowOff>
    </xdr:from>
    <xdr:to>
      <xdr:col>4</xdr:col>
      <xdr:colOff>1151777</xdr:colOff>
      <xdr:row>77</xdr:row>
      <xdr:rowOff>41788</xdr:rowOff>
    </xdr:to>
    <xdr:grpSp>
      <xdr:nvGrpSpPr>
        <xdr:cNvPr id="8" name="Group 17">
          <a:extLst>
            <a:ext uri="{FF2B5EF4-FFF2-40B4-BE49-F238E27FC236}">
              <a16:creationId xmlns:a16="http://schemas.microsoft.com/office/drawing/2014/main" id="{00000000-0008-0000-0000-000003000000}"/>
            </a:ext>
          </a:extLst>
        </xdr:cNvPr>
        <xdr:cNvGrpSpPr>
          <a:grpSpLocks/>
        </xdr:cNvGrpSpPr>
      </xdr:nvGrpSpPr>
      <xdr:grpSpPr bwMode="auto">
        <a:xfrm>
          <a:off x="301625" y="13130443"/>
          <a:ext cx="7565277" cy="643220"/>
          <a:chOff x="11" y="851"/>
          <a:chExt cx="530" cy="25"/>
        </a:xfrm>
      </xdr:grpSpPr>
      <xdr:sp macro="" textlink="">
        <xdr:nvSpPr>
          <xdr:cNvPr id="9" name="Text Box 18">
            <a:extLst>
              <a:ext uri="{FF2B5EF4-FFF2-40B4-BE49-F238E27FC236}">
                <a16:creationId xmlns:a16="http://schemas.microsoft.com/office/drawing/2014/main" id="{00000000-0008-0000-0000-000004000000}"/>
              </a:ext>
            </a:extLst>
          </xdr:cNvPr>
          <xdr:cNvSpPr txBox="1">
            <a:spLocks noChangeArrowheads="1"/>
          </xdr:cNvSpPr>
        </xdr:nvSpPr>
        <xdr:spPr bwMode="auto">
          <a:xfrm>
            <a:off x="11" y="852"/>
            <a:ext cx="212" cy="24"/>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900" b="0" i="0" u="sng" strike="noStrike">
                <a:solidFill>
                  <a:srgbClr val="000000"/>
                </a:solidFill>
                <a:latin typeface="Arial" pitchFamily="34" charset="0"/>
                <a:cs typeface="Arial" pitchFamily="34" charset="0"/>
              </a:rPr>
              <a:t>___MTRA. BEGONIA PLATA CASTAÑEDA_______</a:t>
            </a:r>
          </a:p>
          <a:p>
            <a:pPr algn="ctr" rtl="1">
              <a:defRPr sz="1000"/>
            </a:pPr>
            <a:r>
              <a:rPr lang="es-ES" sz="900" b="0" i="0" strike="noStrike">
                <a:solidFill>
                  <a:srgbClr val="000000"/>
                </a:solidFill>
                <a:latin typeface="Arial" pitchFamily="34" charset="0"/>
                <a:cs typeface="Arial" pitchFamily="34" charset="0"/>
              </a:rPr>
              <a:t>   DIRECTORA</a:t>
            </a:r>
            <a:r>
              <a:rPr lang="es-ES" sz="900" b="0" i="0" strike="noStrike" baseline="0">
                <a:solidFill>
                  <a:srgbClr val="000000"/>
                </a:solidFill>
                <a:latin typeface="Arial" pitchFamily="34" charset="0"/>
                <a:cs typeface="Arial" pitchFamily="34" charset="0"/>
              </a:rPr>
              <a:t> </a:t>
            </a:r>
          </a:p>
          <a:p>
            <a:pPr algn="ctr" rtl="1">
              <a:defRPr sz="1000"/>
            </a:pPr>
            <a:r>
              <a:rPr lang="es-ES" sz="800" b="0" i="0" strike="noStrike">
                <a:solidFill>
                  <a:srgbClr val="000000"/>
                </a:solidFill>
                <a:latin typeface="Arial" pitchFamily="34" charset="0"/>
                <a:cs typeface="Arial" pitchFamily="34" charset="0"/>
              </a:rPr>
              <a:t>Firma (8)</a:t>
            </a:r>
          </a:p>
        </xdr:txBody>
      </xdr:sp>
      <xdr:sp macro="" textlink="">
        <xdr:nvSpPr>
          <xdr:cNvPr id="10" name="Text Box 19">
            <a:extLst>
              <a:ext uri="{FF2B5EF4-FFF2-40B4-BE49-F238E27FC236}">
                <a16:creationId xmlns:a16="http://schemas.microsoft.com/office/drawing/2014/main" id="{00000000-0008-0000-0000-000005000000}"/>
              </a:ext>
            </a:extLst>
          </xdr:cNvPr>
          <xdr:cNvSpPr txBox="1">
            <a:spLocks noChangeArrowheads="1"/>
          </xdr:cNvSpPr>
        </xdr:nvSpPr>
        <xdr:spPr bwMode="auto">
          <a:xfrm>
            <a:off x="338" y="851"/>
            <a:ext cx="203" cy="24"/>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900" b="0" i="0" u="sng" strike="noStrike">
                <a:solidFill>
                  <a:srgbClr val="000000"/>
                </a:solidFill>
                <a:latin typeface="Arial" pitchFamily="34" charset="0"/>
                <a:cs typeface="Arial" pitchFamily="34" charset="0"/>
              </a:rPr>
              <a:t>__L.C. VERONICA SANTOS CARDENAS______</a:t>
            </a:r>
          </a:p>
          <a:p>
            <a:pPr algn="ctr" rtl="1">
              <a:defRPr sz="1000"/>
            </a:pPr>
            <a:r>
              <a:rPr lang="es-ES" sz="900" b="0" i="0">
                <a:effectLst/>
                <a:latin typeface="Arial" pitchFamily="34" charset="0"/>
                <a:ea typeface="+mn-ea"/>
                <a:cs typeface="Arial" pitchFamily="34" charset="0"/>
              </a:rPr>
              <a:t>TESORERA</a:t>
            </a:r>
          </a:p>
          <a:p>
            <a:pPr algn="ctr" rtl="1">
              <a:defRPr sz="1000"/>
            </a:pPr>
            <a:r>
              <a:rPr lang="es-ES" sz="800" b="0" i="0">
                <a:effectLst/>
                <a:latin typeface="Arial" pitchFamily="34" charset="0"/>
                <a:ea typeface="+mn-ea"/>
                <a:cs typeface="Arial" pitchFamily="34" charset="0"/>
              </a:rPr>
              <a:t>Firma</a:t>
            </a:r>
            <a:r>
              <a:rPr lang="es-ES" sz="800" b="0" i="0" strike="noStrike">
                <a:solidFill>
                  <a:srgbClr val="000000"/>
                </a:solidFill>
                <a:latin typeface="Arial" pitchFamily="34" charset="0"/>
                <a:cs typeface="Arial" pitchFamily="34" charset="0"/>
              </a:rPr>
              <a:t> (8)</a:t>
            </a:r>
          </a:p>
        </xdr:txBody>
      </xdr:sp>
    </xdr:grpSp>
    <xdr:clientData/>
  </xdr:twoCellAnchor>
  <xdr:twoCellAnchor editAs="oneCell">
    <xdr:from>
      <xdr:col>1</xdr:col>
      <xdr:colOff>104775</xdr:colOff>
      <xdr:row>1</xdr:row>
      <xdr:rowOff>123825</xdr:rowOff>
    </xdr:from>
    <xdr:to>
      <xdr:col>1</xdr:col>
      <xdr:colOff>695325</xdr:colOff>
      <xdr:row>3</xdr:row>
      <xdr:rowOff>142039</xdr:rowOff>
    </xdr:to>
    <xdr:pic>
      <xdr:nvPicPr>
        <xdr:cNvPr id="11" name="Imagen 10">
          <a:extLst>
            <a:ext uri="{FF2B5EF4-FFF2-40B4-BE49-F238E27FC236}">
              <a16:creationId xmlns:a16="http://schemas.microsoft.com/office/drawing/2014/main" id="{1CD7CB1C-1EEA-49C9-B75C-FA4CC06A9FA5}"/>
            </a:ext>
          </a:extLst>
        </xdr:cNvPr>
        <xdr:cNvPicPr>
          <a:picLocks noChangeAspect="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tretch>
          <a:fillRect/>
        </a:stretch>
      </xdr:blipFill>
      <xdr:spPr>
        <a:xfrm>
          <a:off x="219075" y="219075"/>
          <a:ext cx="590550" cy="58971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1485900</xdr:colOff>
      <xdr:row>3</xdr:row>
      <xdr:rowOff>180975</xdr:rowOff>
    </xdr:from>
    <xdr:to>
      <xdr:col>1</xdr:col>
      <xdr:colOff>4991100</xdr:colOff>
      <xdr:row>3</xdr:row>
      <xdr:rowOff>180975</xdr:rowOff>
    </xdr:to>
    <xdr:cxnSp macro="">
      <xdr:nvCxnSpPr>
        <xdr:cNvPr id="6" name="8 Conector recto">
          <a:extLst>
            <a:ext uri="{FF2B5EF4-FFF2-40B4-BE49-F238E27FC236}">
              <a16:creationId xmlns:a16="http://schemas.microsoft.com/office/drawing/2014/main" id="{00000000-0008-0000-0600-000006000000}"/>
            </a:ext>
          </a:extLst>
        </xdr:cNvPr>
        <xdr:cNvCxnSpPr/>
      </xdr:nvCxnSpPr>
      <xdr:spPr>
        <a:xfrm>
          <a:off x="1600200" y="1247775"/>
          <a:ext cx="35052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28575</xdr:colOff>
      <xdr:row>1</xdr:row>
      <xdr:rowOff>57149</xdr:rowOff>
    </xdr:from>
    <xdr:to>
      <xdr:col>1</xdr:col>
      <xdr:colOff>882787</xdr:colOff>
      <xdr:row>2</xdr:row>
      <xdr:rowOff>219075</xdr:rowOff>
    </xdr:to>
    <xdr:pic>
      <xdr:nvPicPr>
        <xdr:cNvPr id="7" name="9 Imagen">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14299"/>
          <a:ext cx="854212" cy="857251"/>
        </a:xfrm>
        <a:prstGeom prst="rect">
          <a:avLst/>
        </a:prstGeom>
      </xdr:spPr>
    </xdr:pic>
    <xdr:clientData/>
  </xdr:twoCellAnchor>
  <xdr:twoCellAnchor>
    <xdr:from>
      <xdr:col>1</xdr:col>
      <xdr:colOff>234950</xdr:colOff>
      <xdr:row>91</xdr:row>
      <xdr:rowOff>9525</xdr:rowOff>
    </xdr:from>
    <xdr:to>
      <xdr:col>3</xdr:col>
      <xdr:colOff>976754</xdr:colOff>
      <xdr:row>95</xdr:row>
      <xdr:rowOff>7735</xdr:rowOff>
    </xdr:to>
    <xdr:grpSp>
      <xdr:nvGrpSpPr>
        <xdr:cNvPr id="8" name="Group 17">
          <a:extLst>
            <a:ext uri="{FF2B5EF4-FFF2-40B4-BE49-F238E27FC236}">
              <a16:creationId xmlns:a16="http://schemas.microsoft.com/office/drawing/2014/main" id="{00000000-0008-0000-0000-000003000000}"/>
            </a:ext>
          </a:extLst>
        </xdr:cNvPr>
        <xdr:cNvGrpSpPr>
          <a:grpSpLocks/>
        </xdr:cNvGrpSpPr>
      </xdr:nvGrpSpPr>
      <xdr:grpSpPr bwMode="auto">
        <a:xfrm>
          <a:off x="346075" y="16233775"/>
          <a:ext cx="8520554" cy="696710"/>
          <a:chOff x="11" y="852"/>
          <a:chExt cx="634" cy="27"/>
        </a:xfrm>
      </xdr:grpSpPr>
      <xdr:sp macro="" textlink="">
        <xdr:nvSpPr>
          <xdr:cNvPr id="9" name="Text Box 18">
            <a:extLst>
              <a:ext uri="{FF2B5EF4-FFF2-40B4-BE49-F238E27FC236}">
                <a16:creationId xmlns:a16="http://schemas.microsoft.com/office/drawing/2014/main" id="{00000000-0008-0000-0000-000004000000}"/>
              </a:ext>
            </a:extLst>
          </xdr:cNvPr>
          <xdr:cNvSpPr txBox="1">
            <a:spLocks noChangeArrowheads="1"/>
          </xdr:cNvSpPr>
        </xdr:nvSpPr>
        <xdr:spPr bwMode="auto">
          <a:xfrm>
            <a:off x="11" y="852"/>
            <a:ext cx="212" cy="24"/>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900" b="0" i="0" u="sng" strike="noStrike">
                <a:solidFill>
                  <a:srgbClr val="000000"/>
                </a:solidFill>
                <a:latin typeface="Arial" pitchFamily="34" charset="0"/>
                <a:cs typeface="Arial" pitchFamily="34" charset="0"/>
              </a:rPr>
              <a:t>___MTRA. BEGONIA PLATA CASTAÑEDA_______</a:t>
            </a:r>
          </a:p>
          <a:p>
            <a:pPr algn="ctr" rtl="1">
              <a:defRPr sz="1000"/>
            </a:pPr>
            <a:r>
              <a:rPr lang="es-ES" sz="900" b="0" i="0" strike="noStrike">
                <a:solidFill>
                  <a:srgbClr val="000000"/>
                </a:solidFill>
                <a:latin typeface="Arial" pitchFamily="34" charset="0"/>
                <a:cs typeface="Arial" pitchFamily="34" charset="0"/>
              </a:rPr>
              <a:t>   DIRECTORA</a:t>
            </a:r>
            <a:r>
              <a:rPr lang="es-ES" sz="900" b="0" i="0" strike="noStrike" baseline="0">
                <a:solidFill>
                  <a:srgbClr val="000000"/>
                </a:solidFill>
                <a:latin typeface="Arial" pitchFamily="34" charset="0"/>
                <a:cs typeface="Arial" pitchFamily="34" charset="0"/>
              </a:rPr>
              <a:t> </a:t>
            </a:r>
          </a:p>
          <a:p>
            <a:pPr algn="ctr" rtl="1">
              <a:defRPr sz="1000"/>
            </a:pPr>
            <a:r>
              <a:rPr lang="es-ES" sz="800" b="0" i="0" strike="noStrike">
                <a:solidFill>
                  <a:srgbClr val="000000"/>
                </a:solidFill>
                <a:latin typeface="Arial" pitchFamily="34" charset="0"/>
                <a:cs typeface="Arial" pitchFamily="34" charset="0"/>
              </a:rPr>
              <a:t>Firma (7)</a:t>
            </a:r>
          </a:p>
        </xdr:txBody>
      </xdr:sp>
      <xdr:sp macro="" textlink="">
        <xdr:nvSpPr>
          <xdr:cNvPr id="10" name="Text Box 19">
            <a:extLst>
              <a:ext uri="{FF2B5EF4-FFF2-40B4-BE49-F238E27FC236}">
                <a16:creationId xmlns:a16="http://schemas.microsoft.com/office/drawing/2014/main" id="{00000000-0008-0000-0000-000005000000}"/>
              </a:ext>
            </a:extLst>
          </xdr:cNvPr>
          <xdr:cNvSpPr txBox="1">
            <a:spLocks noChangeArrowheads="1"/>
          </xdr:cNvSpPr>
        </xdr:nvSpPr>
        <xdr:spPr bwMode="auto">
          <a:xfrm>
            <a:off x="442" y="855"/>
            <a:ext cx="203" cy="24"/>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900" b="0" i="0" u="sng" strike="noStrike">
                <a:solidFill>
                  <a:srgbClr val="000000"/>
                </a:solidFill>
                <a:latin typeface="Arial" pitchFamily="34" charset="0"/>
                <a:cs typeface="Arial" pitchFamily="34" charset="0"/>
              </a:rPr>
              <a:t>__L.C. VERONICA SANTOS CARDENAS______</a:t>
            </a:r>
          </a:p>
          <a:p>
            <a:pPr algn="ctr" rtl="1">
              <a:defRPr sz="1000"/>
            </a:pPr>
            <a:r>
              <a:rPr lang="es-ES" sz="900" b="0" i="0">
                <a:effectLst/>
                <a:latin typeface="Arial" pitchFamily="34" charset="0"/>
                <a:ea typeface="+mn-ea"/>
                <a:cs typeface="Arial" pitchFamily="34" charset="0"/>
              </a:rPr>
              <a:t>TESORERA</a:t>
            </a:r>
          </a:p>
          <a:p>
            <a:pPr algn="ctr" rtl="1">
              <a:defRPr sz="1000"/>
            </a:pPr>
            <a:r>
              <a:rPr lang="es-ES" sz="800" b="0" i="0">
                <a:effectLst/>
                <a:latin typeface="Arial" pitchFamily="34" charset="0"/>
                <a:ea typeface="+mn-ea"/>
                <a:cs typeface="Arial" pitchFamily="34" charset="0"/>
              </a:rPr>
              <a:t>Firma</a:t>
            </a:r>
            <a:r>
              <a:rPr lang="es-ES" sz="800" b="0" i="0" strike="noStrike">
                <a:solidFill>
                  <a:srgbClr val="000000"/>
                </a:solidFill>
                <a:latin typeface="Arial" pitchFamily="34" charset="0"/>
                <a:cs typeface="Arial" pitchFamily="34" charset="0"/>
              </a:rPr>
              <a:t> (7)</a:t>
            </a:r>
          </a:p>
        </xdr:txBody>
      </xdr:sp>
    </xdr:grpSp>
    <xdr:clientData/>
  </xdr:twoCellAnchor>
  <xdr:twoCellAnchor editAs="oneCell">
    <xdr:from>
      <xdr:col>1</xdr:col>
      <xdr:colOff>66675</xdr:colOff>
      <xdr:row>1</xdr:row>
      <xdr:rowOff>95249</xdr:rowOff>
    </xdr:from>
    <xdr:to>
      <xdr:col>1</xdr:col>
      <xdr:colOff>819150</xdr:colOff>
      <xdr:row>2</xdr:row>
      <xdr:rowOff>148636</xdr:rowOff>
    </xdr:to>
    <xdr:pic>
      <xdr:nvPicPr>
        <xdr:cNvPr id="11" name="Imagen 10">
          <a:extLst>
            <a:ext uri="{FF2B5EF4-FFF2-40B4-BE49-F238E27FC236}">
              <a16:creationId xmlns:a16="http://schemas.microsoft.com/office/drawing/2014/main" id="{1CD7CB1C-1EEA-49C9-B75C-FA4CC06A9FA5}"/>
            </a:ext>
          </a:extLst>
        </xdr:cNvPr>
        <xdr:cNvPicPr>
          <a:picLocks noChangeAspect="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tretch>
          <a:fillRect/>
        </a:stretch>
      </xdr:blipFill>
      <xdr:spPr>
        <a:xfrm>
          <a:off x="180975" y="152399"/>
          <a:ext cx="752475" cy="74871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67236</xdr:colOff>
      <xdr:row>1</xdr:row>
      <xdr:rowOff>56030</xdr:rowOff>
    </xdr:from>
    <xdr:to>
      <xdr:col>1</xdr:col>
      <xdr:colOff>806824</xdr:colOff>
      <xdr:row>5</xdr:row>
      <xdr:rowOff>40341</xdr:rowOff>
    </xdr:to>
    <xdr:pic>
      <xdr:nvPicPr>
        <xdr:cNvPr id="5" name="21 Imagen">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5677" y="134471"/>
          <a:ext cx="739588" cy="656664"/>
        </a:xfrm>
        <a:prstGeom prst="rect">
          <a:avLst/>
        </a:prstGeom>
      </xdr:spPr>
    </xdr:pic>
    <xdr:clientData/>
  </xdr:twoCellAnchor>
  <xdr:twoCellAnchor>
    <xdr:from>
      <xdr:col>1</xdr:col>
      <xdr:colOff>1139591</xdr:colOff>
      <xdr:row>46</xdr:row>
      <xdr:rowOff>35546</xdr:rowOff>
    </xdr:from>
    <xdr:to>
      <xdr:col>7</xdr:col>
      <xdr:colOff>259595</xdr:colOff>
      <xdr:row>49</xdr:row>
      <xdr:rowOff>105921</xdr:rowOff>
    </xdr:to>
    <xdr:grpSp>
      <xdr:nvGrpSpPr>
        <xdr:cNvPr id="6" name="Group 17">
          <a:extLst>
            <a:ext uri="{FF2B5EF4-FFF2-40B4-BE49-F238E27FC236}">
              <a16:creationId xmlns:a16="http://schemas.microsoft.com/office/drawing/2014/main" id="{00000000-0008-0000-0000-000003000000}"/>
            </a:ext>
          </a:extLst>
        </xdr:cNvPr>
        <xdr:cNvGrpSpPr>
          <a:grpSpLocks/>
        </xdr:cNvGrpSpPr>
      </xdr:nvGrpSpPr>
      <xdr:grpSpPr bwMode="auto">
        <a:xfrm>
          <a:off x="1218032" y="9627781"/>
          <a:ext cx="8196769" cy="641875"/>
          <a:chOff x="11" y="852"/>
          <a:chExt cx="609" cy="24"/>
        </a:xfrm>
      </xdr:grpSpPr>
      <xdr:sp macro="" textlink="">
        <xdr:nvSpPr>
          <xdr:cNvPr id="7" name="Text Box 18">
            <a:extLst>
              <a:ext uri="{FF2B5EF4-FFF2-40B4-BE49-F238E27FC236}">
                <a16:creationId xmlns:a16="http://schemas.microsoft.com/office/drawing/2014/main" id="{00000000-0008-0000-0000-000004000000}"/>
              </a:ext>
            </a:extLst>
          </xdr:cNvPr>
          <xdr:cNvSpPr txBox="1">
            <a:spLocks noChangeArrowheads="1"/>
          </xdr:cNvSpPr>
        </xdr:nvSpPr>
        <xdr:spPr bwMode="auto">
          <a:xfrm>
            <a:off x="11" y="852"/>
            <a:ext cx="212" cy="24"/>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900" b="0" i="0" u="sng" strike="noStrike">
                <a:solidFill>
                  <a:srgbClr val="000000"/>
                </a:solidFill>
                <a:latin typeface="Arial" pitchFamily="34" charset="0"/>
                <a:cs typeface="Arial" pitchFamily="34" charset="0"/>
              </a:rPr>
              <a:t>___MTRA. BEGONIA PLATA CASTAÑEDA_______</a:t>
            </a:r>
          </a:p>
          <a:p>
            <a:pPr algn="ctr" rtl="1">
              <a:defRPr sz="1000"/>
            </a:pPr>
            <a:r>
              <a:rPr lang="es-ES" sz="900" b="0" i="0" strike="noStrike">
                <a:solidFill>
                  <a:srgbClr val="000000"/>
                </a:solidFill>
                <a:latin typeface="Arial" pitchFamily="34" charset="0"/>
                <a:cs typeface="Arial" pitchFamily="34" charset="0"/>
              </a:rPr>
              <a:t>   DIRECTORA</a:t>
            </a:r>
            <a:r>
              <a:rPr lang="es-ES" sz="900" b="0" i="0" strike="noStrike" baseline="0">
                <a:solidFill>
                  <a:srgbClr val="000000"/>
                </a:solidFill>
                <a:latin typeface="Arial" pitchFamily="34" charset="0"/>
                <a:cs typeface="Arial" pitchFamily="34" charset="0"/>
              </a:rPr>
              <a:t> </a:t>
            </a:r>
          </a:p>
          <a:p>
            <a:pPr algn="ctr" rtl="1">
              <a:defRPr sz="1000"/>
            </a:pPr>
            <a:r>
              <a:rPr lang="es-ES" sz="800" b="0" i="0" strike="noStrike">
                <a:solidFill>
                  <a:srgbClr val="000000"/>
                </a:solidFill>
                <a:latin typeface="Arial" pitchFamily="34" charset="0"/>
                <a:cs typeface="Arial" pitchFamily="34" charset="0"/>
              </a:rPr>
              <a:t>Firma (4)</a:t>
            </a:r>
          </a:p>
        </xdr:txBody>
      </xdr:sp>
      <xdr:sp macro="" textlink="">
        <xdr:nvSpPr>
          <xdr:cNvPr id="8" name="Text Box 19">
            <a:extLst>
              <a:ext uri="{FF2B5EF4-FFF2-40B4-BE49-F238E27FC236}">
                <a16:creationId xmlns:a16="http://schemas.microsoft.com/office/drawing/2014/main" id="{00000000-0008-0000-0000-000005000000}"/>
              </a:ext>
            </a:extLst>
          </xdr:cNvPr>
          <xdr:cNvSpPr txBox="1">
            <a:spLocks noChangeArrowheads="1"/>
          </xdr:cNvSpPr>
        </xdr:nvSpPr>
        <xdr:spPr bwMode="auto">
          <a:xfrm>
            <a:off x="417" y="852"/>
            <a:ext cx="203" cy="24"/>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900" b="0" i="0" u="sng" strike="noStrike">
                <a:solidFill>
                  <a:srgbClr val="000000"/>
                </a:solidFill>
                <a:latin typeface="Arial" pitchFamily="34" charset="0"/>
                <a:cs typeface="Arial" pitchFamily="34" charset="0"/>
              </a:rPr>
              <a:t>__L.C. VERONICA SANTOS CARDENAS______</a:t>
            </a:r>
          </a:p>
          <a:p>
            <a:pPr algn="ctr" rtl="1">
              <a:defRPr sz="1000"/>
            </a:pPr>
            <a:r>
              <a:rPr lang="es-ES" sz="900" b="0" i="0">
                <a:effectLst/>
                <a:latin typeface="Arial" pitchFamily="34" charset="0"/>
                <a:ea typeface="+mn-ea"/>
                <a:cs typeface="Arial" pitchFamily="34" charset="0"/>
              </a:rPr>
              <a:t>TESORERA</a:t>
            </a:r>
          </a:p>
          <a:p>
            <a:pPr algn="ctr" rtl="1">
              <a:defRPr sz="1000"/>
            </a:pPr>
            <a:r>
              <a:rPr lang="es-ES" sz="800" b="0" i="0">
                <a:effectLst/>
                <a:latin typeface="Arial" pitchFamily="34" charset="0"/>
                <a:ea typeface="+mn-ea"/>
                <a:cs typeface="Arial" pitchFamily="34" charset="0"/>
              </a:rPr>
              <a:t>Firma</a:t>
            </a:r>
            <a:r>
              <a:rPr lang="es-ES" sz="800" b="0" i="0" strike="noStrike">
                <a:solidFill>
                  <a:srgbClr val="000000"/>
                </a:solidFill>
                <a:latin typeface="Arial" pitchFamily="34" charset="0"/>
                <a:cs typeface="Arial" pitchFamily="34" charset="0"/>
              </a:rPr>
              <a:t> (4)</a:t>
            </a:r>
          </a:p>
        </xdr:txBody>
      </xdr:sp>
    </xdr:grpSp>
    <xdr:clientData/>
  </xdr:twoCellAnchor>
  <xdr:twoCellAnchor editAs="oneCell">
    <xdr:from>
      <xdr:col>1</xdr:col>
      <xdr:colOff>100854</xdr:colOff>
      <xdr:row>1</xdr:row>
      <xdr:rowOff>67236</xdr:rowOff>
    </xdr:from>
    <xdr:to>
      <xdr:col>1</xdr:col>
      <xdr:colOff>761999</xdr:colOff>
      <xdr:row>5</xdr:row>
      <xdr:rowOff>33118</xdr:rowOff>
    </xdr:to>
    <xdr:pic>
      <xdr:nvPicPr>
        <xdr:cNvPr id="9" name="Imagen 8">
          <a:extLst>
            <a:ext uri="{FF2B5EF4-FFF2-40B4-BE49-F238E27FC236}">
              <a16:creationId xmlns:a16="http://schemas.microsoft.com/office/drawing/2014/main" id="{1CD7CB1C-1EEA-49C9-B75C-FA4CC06A9FA5}"/>
            </a:ext>
          </a:extLst>
        </xdr:cNvPr>
        <xdr:cNvPicPr>
          <a:picLocks noChangeAspect="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tretch>
          <a:fillRect/>
        </a:stretch>
      </xdr:blipFill>
      <xdr:spPr>
        <a:xfrm>
          <a:off x="179295" y="145677"/>
          <a:ext cx="661145" cy="638235"/>
        </a:xfrm>
        <a:prstGeom prst="rect">
          <a:avLst/>
        </a:prstGeom>
      </xdr:spPr>
    </xdr:pic>
    <xdr:clientData/>
  </xdr:twoCellAnchor>
  <xdr:oneCellAnchor>
    <xdr:from>
      <xdr:col>4</xdr:col>
      <xdr:colOff>60544</xdr:colOff>
      <xdr:row>13</xdr:row>
      <xdr:rowOff>130700</xdr:rowOff>
    </xdr:from>
    <xdr:ext cx="3375155" cy="937629"/>
    <xdr:sp macro="" textlink="">
      <xdr:nvSpPr>
        <xdr:cNvPr id="11" name="Rectángulo 10"/>
        <xdr:cNvSpPr/>
      </xdr:nvSpPr>
      <xdr:spPr>
        <a:xfrm>
          <a:off x="4419632" y="2999406"/>
          <a:ext cx="3375155" cy="937629"/>
        </a:xfrm>
        <a:prstGeom prst="rect">
          <a:avLst/>
        </a:prstGeom>
        <a:noFill/>
      </xdr:spPr>
      <xdr:txBody>
        <a:bodyPr wrap="none" lIns="91440" tIns="45720" rIns="91440" bIns="45720">
          <a:spAutoFit/>
        </a:bodyPr>
        <a:lstStyle/>
        <a:p>
          <a:pPr algn="ctr"/>
          <a:r>
            <a:rPr lang="es-ES" sz="5400" b="1" cap="none" spc="50">
              <a:ln w="9525" cmpd="sng">
                <a:solidFill>
                  <a:schemeClr val="accent1"/>
                </a:solidFill>
                <a:prstDash val="solid"/>
              </a:ln>
              <a:solidFill>
                <a:srgbClr val="70AD47">
                  <a:tint val="1000"/>
                </a:srgbClr>
              </a:solidFill>
              <a:effectLst>
                <a:glow rad="38100">
                  <a:schemeClr val="accent1">
                    <a:alpha val="40000"/>
                  </a:schemeClr>
                </a:glow>
              </a:effectLst>
            </a:rPr>
            <a:t>N</a:t>
          </a:r>
          <a:r>
            <a:rPr lang="es-ES" sz="5400" b="1" cap="none" spc="50" baseline="0">
              <a:ln w="9525" cmpd="sng">
                <a:solidFill>
                  <a:schemeClr val="accent1"/>
                </a:solidFill>
                <a:prstDash val="solid"/>
              </a:ln>
              <a:solidFill>
                <a:srgbClr val="70AD47">
                  <a:tint val="1000"/>
                </a:srgbClr>
              </a:solidFill>
              <a:effectLst>
                <a:glow rad="38100">
                  <a:schemeClr val="accent1">
                    <a:alpha val="40000"/>
                  </a:schemeClr>
                </a:glow>
              </a:effectLst>
            </a:rPr>
            <a:t>O APLICA</a:t>
          </a:r>
          <a:endParaRPr lang="es-ES" sz="54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104776</xdr:colOff>
      <xdr:row>1</xdr:row>
      <xdr:rowOff>95250</xdr:rowOff>
    </xdr:from>
    <xdr:to>
      <xdr:col>1</xdr:col>
      <xdr:colOff>714376</xdr:colOff>
      <xdr:row>4</xdr:row>
      <xdr:rowOff>188736</xdr:rowOff>
    </xdr:to>
    <xdr:pic>
      <xdr:nvPicPr>
        <xdr:cNvPr id="5" name="21 Imagen">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026" y="200025"/>
          <a:ext cx="609600" cy="569736"/>
        </a:xfrm>
        <a:prstGeom prst="rect">
          <a:avLst/>
        </a:prstGeom>
      </xdr:spPr>
    </xdr:pic>
    <xdr:clientData/>
  </xdr:twoCellAnchor>
  <xdr:twoCellAnchor>
    <xdr:from>
      <xdr:col>1</xdr:col>
      <xdr:colOff>781050</xdr:colOff>
      <xdr:row>60</xdr:row>
      <xdr:rowOff>85719</xdr:rowOff>
    </xdr:from>
    <xdr:to>
      <xdr:col>7</xdr:col>
      <xdr:colOff>57241</xdr:colOff>
      <xdr:row>64</xdr:row>
      <xdr:rowOff>19084</xdr:rowOff>
    </xdr:to>
    <xdr:grpSp>
      <xdr:nvGrpSpPr>
        <xdr:cNvPr id="6" name="Group 17">
          <a:extLst>
            <a:ext uri="{FF2B5EF4-FFF2-40B4-BE49-F238E27FC236}">
              <a16:creationId xmlns:a16="http://schemas.microsoft.com/office/drawing/2014/main" id="{00000000-0008-0000-0000-000003000000}"/>
            </a:ext>
          </a:extLst>
        </xdr:cNvPr>
        <xdr:cNvGrpSpPr>
          <a:grpSpLocks/>
        </xdr:cNvGrpSpPr>
      </xdr:nvGrpSpPr>
      <xdr:grpSpPr bwMode="auto">
        <a:xfrm>
          <a:off x="876300" y="13230219"/>
          <a:ext cx="8048716" cy="695365"/>
          <a:chOff x="11" y="852"/>
          <a:chExt cx="598" cy="26"/>
        </a:xfrm>
      </xdr:grpSpPr>
      <xdr:sp macro="" textlink="">
        <xdr:nvSpPr>
          <xdr:cNvPr id="7" name="Text Box 18">
            <a:extLst>
              <a:ext uri="{FF2B5EF4-FFF2-40B4-BE49-F238E27FC236}">
                <a16:creationId xmlns:a16="http://schemas.microsoft.com/office/drawing/2014/main" id="{00000000-0008-0000-0000-000004000000}"/>
              </a:ext>
            </a:extLst>
          </xdr:cNvPr>
          <xdr:cNvSpPr txBox="1">
            <a:spLocks noChangeArrowheads="1"/>
          </xdr:cNvSpPr>
        </xdr:nvSpPr>
        <xdr:spPr bwMode="auto">
          <a:xfrm>
            <a:off x="11" y="852"/>
            <a:ext cx="212" cy="24"/>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900" b="0" i="0" u="sng" strike="noStrike">
                <a:solidFill>
                  <a:srgbClr val="000000"/>
                </a:solidFill>
                <a:latin typeface="Arial" pitchFamily="34" charset="0"/>
                <a:cs typeface="Arial" pitchFamily="34" charset="0"/>
              </a:rPr>
              <a:t>___MTRA. BEGONIA PLATA CASTAÑEDA_______</a:t>
            </a:r>
          </a:p>
          <a:p>
            <a:pPr algn="ctr" rtl="1">
              <a:defRPr sz="1000"/>
            </a:pPr>
            <a:r>
              <a:rPr lang="es-ES" sz="900" b="0" i="0" strike="noStrike">
                <a:solidFill>
                  <a:srgbClr val="000000"/>
                </a:solidFill>
                <a:latin typeface="Arial" pitchFamily="34" charset="0"/>
                <a:cs typeface="Arial" pitchFamily="34" charset="0"/>
              </a:rPr>
              <a:t>   DIRECTORA</a:t>
            </a:r>
            <a:r>
              <a:rPr lang="es-ES" sz="900" b="0" i="0" strike="noStrike" baseline="0">
                <a:solidFill>
                  <a:srgbClr val="000000"/>
                </a:solidFill>
                <a:latin typeface="Arial" pitchFamily="34" charset="0"/>
                <a:cs typeface="Arial" pitchFamily="34" charset="0"/>
              </a:rPr>
              <a:t> </a:t>
            </a:r>
          </a:p>
          <a:p>
            <a:pPr algn="ctr" rtl="1">
              <a:defRPr sz="1000"/>
            </a:pPr>
            <a:r>
              <a:rPr lang="es-ES" sz="800" b="0" i="0" strike="noStrike">
                <a:solidFill>
                  <a:srgbClr val="000000"/>
                </a:solidFill>
                <a:latin typeface="Arial" pitchFamily="34" charset="0"/>
                <a:cs typeface="Arial" pitchFamily="34" charset="0"/>
              </a:rPr>
              <a:t>Firma (13)</a:t>
            </a:r>
          </a:p>
        </xdr:txBody>
      </xdr:sp>
      <xdr:sp macro="" textlink="">
        <xdr:nvSpPr>
          <xdr:cNvPr id="8" name="Text Box 19">
            <a:extLst>
              <a:ext uri="{FF2B5EF4-FFF2-40B4-BE49-F238E27FC236}">
                <a16:creationId xmlns:a16="http://schemas.microsoft.com/office/drawing/2014/main" id="{00000000-0008-0000-0000-000005000000}"/>
              </a:ext>
            </a:extLst>
          </xdr:cNvPr>
          <xdr:cNvSpPr txBox="1">
            <a:spLocks noChangeArrowheads="1"/>
          </xdr:cNvSpPr>
        </xdr:nvSpPr>
        <xdr:spPr bwMode="auto">
          <a:xfrm>
            <a:off x="406" y="854"/>
            <a:ext cx="203" cy="24"/>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900" b="0" i="0" u="sng" strike="noStrike">
                <a:solidFill>
                  <a:srgbClr val="000000"/>
                </a:solidFill>
                <a:latin typeface="Arial" pitchFamily="34" charset="0"/>
                <a:cs typeface="Arial" pitchFamily="34" charset="0"/>
              </a:rPr>
              <a:t>__L.C. VERONICA SANTOS CARDENAS______</a:t>
            </a:r>
          </a:p>
          <a:p>
            <a:pPr algn="ctr" rtl="1">
              <a:defRPr sz="1000"/>
            </a:pPr>
            <a:r>
              <a:rPr lang="es-ES" sz="900" b="0" i="0">
                <a:effectLst/>
                <a:latin typeface="Arial" pitchFamily="34" charset="0"/>
                <a:ea typeface="+mn-ea"/>
                <a:cs typeface="Arial" pitchFamily="34" charset="0"/>
              </a:rPr>
              <a:t>TESORERA</a:t>
            </a:r>
          </a:p>
          <a:p>
            <a:pPr algn="ctr" rtl="1">
              <a:defRPr sz="1000"/>
            </a:pPr>
            <a:r>
              <a:rPr lang="es-ES" sz="800" b="0" i="0">
                <a:effectLst/>
                <a:latin typeface="Arial" pitchFamily="34" charset="0"/>
                <a:ea typeface="+mn-ea"/>
                <a:cs typeface="Arial" pitchFamily="34" charset="0"/>
              </a:rPr>
              <a:t>Firma</a:t>
            </a:r>
            <a:r>
              <a:rPr lang="es-ES" sz="800" b="0" i="0" strike="noStrike">
                <a:solidFill>
                  <a:srgbClr val="000000"/>
                </a:solidFill>
                <a:latin typeface="Arial" pitchFamily="34" charset="0"/>
                <a:cs typeface="Arial" pitchFamily="34" charset="0"/>
              </a:rPr>
              <a:t> (13)</a:t>
            </a:r>
          </a:p>
        </xdr:txBody>
      </xdr:sp>
    </xdr:grpSp>
    <xdr:clientData/>
  </xdr:twoCellAnchor>
  <xdr:oneCellAnchor>
    <xdr:from>
      <xdr:col>4</xdr:col>
      <xdr:colOff>248116</xdr:colOff>
      <xdr:row>14</xdr:row>
      <xdr:rowOff>76200</xdr:rowOff>
    </xdr:from>
    <xdr:ext cx="3375155" cy="937629"/>
    <xdr:sp macro="" textlink="">
      <xdr:nvSpPr>
        <xdr:cNvPr id="9" name="Rectángulo 8"/>
        <xdr:cNvSpPr/>
      </xdr:nvSpPr>
      <xdr:spPr>
        <a:xfrm>
          <a:off x="4077166" y="3438525"/>
          <a:ext cx="3375155" cy="937629"/>
        </a:xfrm>
        <a:prstGeom prst="rect">
          <a:avLst/>
        </a:prstGeom>
        <a:noFill/>
      </xdr:spPr>
      <xdr:txBody>
        <a:bodyPr wrap="none" lIns="91440" tIns="45720" rIns="91440" bIns="45720">
          <a:spAutoFit/>
        </a:bodyPr>
        <a:lstStyle/>
        <a:p>
          <a:pPr algn="ctr"/>
          <a:r>
            <a:rPr lang="es-ES" sz="5400" b="1" cap="none" spc="50">
              <a:ln w="9525" cmpd="sng">
                <a:solidFill>
                  <a:schemeClr val="accent1"/>
                </a:solidFill>
                <a:prstDash val="solid"/>
              </a:ln>
              <a:solidFill>
                <a:srgbClr val="70AD47">
                  <a:tint val="1000"/>
                </a:srgbClr>
              </a:solidFill>
              <a:effectLst>
                <a:glow rad="38100">
                  <a:schemeClr val="accent1">
                    <a:alpha val="40000"/>
                  </a:schemeClr>
                </a:glow>
              </a:effectLst>
            </a:rPr>
            <a:t>N</a:t>
          </a:r>
          <a:r>
            <a:rPr lang="es-ES" sz="5400" b="1" cap="none" spc="50" baseline="0">
              <a:ln w="9525" cmpd="sng">
                <a:solidFill>
                  <a:schemeClr val="accent1"/>
                </a:solidFill>
                <a:prstDash val="solid"/>
              </a:ln>
              <a:solidFill>
                <a:srgbClr val="70AD47">
                  <a:tint val="1000"/>
                </a:srgbClr>
              </a:solidFill>
              <a:effectLst>
                <a:glow rad="38100">
                  <a:schemeClr val="accent1">
                    <a:alpha val="40000"/>
                  </a:schemeClr>
                </a:glow>
              </a:effectLst>
            </a:rPr>
            <a:t>O APLICA</a:t>
          </a:r>
          <a:endParaRPr lang="es-ES" sz="54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twoCellAnchor editAs="oneCell">
    <xdr:from>
      <xdr:col>1</xdr:col>
      <xdr:colOff>95250</xdr:colOff>
      <xdr:row>1</xdr:row>
      <xdr:rowOff>47625</xdr:rowOff>
    </xdr:from>
    <xdr:to>
      <xdr:col>1</xdr:col>
      <xdr:colOff>756395</xdr:colOff>
      <xdr:row>5</xdr:row>
      <xdr:rowOff>19110</xdr:rowOff>
    </xdr:to>
    <xdr:pic>
      <xdr:nvPicPr>
        <xdr:cNvPr id="10" name="Imagen 9">
          <a:extLst>
            <a:ext uri="{FF2B5EF4-FFF2-40B4-BE49-F238E27FC236}">
              <a16:creationId xmlns:a16="http://schemas.microsoft.com/office/drawing/2014/main" id="{1CD7CB1C-1EEA-49C9-B75C-FA4CC06A9FA5}"/>
            </a:ext>
          </a:extLst>
        </xdr:cNvPr>
        <xdr:cNvPicPr>
          <a:picLocks noChangeAspect="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tretch>
          <a:fillRect/>
        </a:stretch>
      </xdr:blipFill>
      <xdr:spPr>
        <a:xfrm>
          <a:off x="190500" y="152400"/>
          <a:ext cx="661145" cy="6382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avilium\hp_pavillion\2ig\Tomo%20II\PLA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Pavilium\hp_pavillion\2ig\Tomo%20II\SABAD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Jair%20A.%20Enr&#237;quez%20Espinosa\ARCHIVO%20PARA%20C.P.%20LUCERO%20XIMO\C.P%202013%2018%20LUCERO%20XIMO\TESCI%202013%20%201%20COMPLETO\COBAEM201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MUNICIPIOS%20REALIZADOS\CALCULO%20DE%20ISR\CALCULO%20DE%20IMPUESTO%20ISR.AYAPANG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2.71\Cuentapublica\Marisol%20Mart&#237;nez%20Cruz\Hoja%20de%20c&#225;lculo%20en%20C:%20Documents%20and%20Settings%20Administrador%20Mis%20documentos%20CTA.%20PUB.%20ESTATAL%202005%20ORGANISMOS%20PATHY%20AA_CUADROS%20SRYTVM.doc"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192.168.125.14/MUNICIPIOS%20REALIZADOS/CALCULO%20DE%20ISR/CALCULO%20DE%20IMPUESTO%20ISR.AYAPANG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cp71\ARCHIVO%20PARA%20C.P.%20LUCERO%20XIMO\2015-------CUENTA%20PUBLICA%20%202014\1.%20FIDEICOMISO%20C3%20%202014\COBAEM201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Users\marco\Desktop\INGENIA\Mapa%20mexico%20estadistico%20estado.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Pavilium\hp_pavillion\2ig\Tomo%20II\FERNANDO1_D.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cp71\Documents%20and%20Settings\Admin\Mis%20documentos\PATY%20ZAMORA\AA%20CUENTAS%20P&#218;BLICAS\AA2009\CUADROS%202009\I.-%20EDUCACI&#211;N\COBAE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CP71\Users\US03516625\AppData\Local\Microsoft\Windows\INetCache\Content.Outlook\E4EFEYH9\CUENTA%20P&#218;BLICA%202016\IGISPEM\ARCHIVO%20PARA%20C.P.%20LUCERO%20XIMO\C.P%202013%2018%20LUCERO%20XIMO\TESCI%202013%20%201%20COMPLETO\COBAEM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Amorales\Configuraci&#243;n%20local\Archivos%20temporales%20de%20Internet\Content.IE5\JAQYUEK7\Estrategia\Plantilla_60000_Abr20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cp71\Users\US03517019\Desktop\CTA.PUBLICA%2013\VALLE%20DE%20CHALCO.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MUNICIPIOS%20REALIZADOS\CALCULO%20DE%20ISR\CALCULO%20DE%20IMPUESTO%20ISR.AYAPANGO.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Users\US03539433\Documents\03.-%20E-R\12.-%20Historico_PAA-Rv02.C.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X:\2003\V%20Informe%20de%20Gobierno\V%20Informe%20de%20Gobierno%20(Cifras%20Agosto)linea+60%20Bursat.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cp71\Documents%20and%20Settings\Admin\Mis%20documentos\PATY%20ZAMORA\AA%20CUENTAS%20P&#218;BLICAS\2008\CUADROS%202008\I.-%20EDUCACI&#211;N\COBAEM.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Users\US03539433\Documents\03.-%20E-R\Seguimiento_PAA-Rv02.xlsx.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Jair%20A.%20Enr&#237;quez%20Espinosa\COBAEM201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E:\Users\US03539433\Desktop\WORKMAP%20125%20MUNICIPIOS.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Documents%20and%20Settings\Admin\Mis%20documentos\PATY%20ZAMORA\AA%20CUENTAS%20P&#218;BLICAS\2008\CUADROS%202008\I.-%20EDUCACI&#211;N\COBAEM.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Documents%20and%20Settings\Admin\Mis%20documentos\PATY%20ZAMORA\AA%20CUENTAS%20P&#218;BLICAS\AA2009\CUADROS%202009\I.-%20EDUCACI&#211;N\COBAE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p71\CUENTA%20P&#218;BLICA%202010\CEMyBS\Hoja%20de%20c&#225;lculo%20en%20C:%20Documents%20and%20Settings%20Administrador%20Mis%20documentos%20CTA.%20PUB.%20ESTATAL%202005%20ORGANISMOS%20PATHY%20AA_CUADROS%20SRYTVM.doc"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UENTA%20P&#218;BLICA%202010\CEMyBS\Hoja%20de%20c&#225;lculo%20en%20C:%20Documents%20and%20Settings%20Administrador%20Mis%20documentos%20CTA.%20PUB.%20ESTATAL%202005%20ORGANISMOS%20PATHY%20AA_CUADROS%20SRYTVM.doc"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CP71\Users\US03595127\Desktop\2016\procedimientos%202016\&#160;\respaldo\ARCHIVOS%20FAIS\Copia%20de%20Direccionamiento_2015_mex.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p71\Cuenta%20P&#250;blica\2003\DCCOA-5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CP71\Ernesto\CP%20ERNESTO\Jesus\ZINACANTEPEC%20OK\M%20ZINACANTEPEC%20OK\M%20ZINACANTEPEC.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PARFED05\D\CLAUDIA\REALES-PPTO\REL9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MUNICIPIOS%20REALIZADOS\CALCULO%20DE%20ISR\CALCULO%20DE%20IMPUESTO%20ISR.AYAPANG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3"/>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BLACION"/>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O PRES"/>
      <sheetName val="COMP_INGRESOS"/>
      <sheetName val="COMP ING 05-09"/>
      <sheetName val="PROPORCIÓN PAS-ING"/>
      <sheetName val="COMP. EGRESOS CAP"/>
      <sheetName val="AMPLIACIONES"/>
      <sheetName val="AMPLIACIONES GRAF"/>
      <sheetName val="COMP EGR EJERCIDO 05-09"/>
      <sheetName val="EDO POS FINAN"/>
      <sheetName val="EDO_RESULTADOS"/>
      <sheetName val="FLUJO DE EFECTIVO ok"/>
      <sheetName val="EDO MOD AL PATRIMONIO"/>
      <sheetName val="CAPITAL DE TRABAJO"/>
      <sheetName val="EJERCIDO EN OBRA"/>
      <sheetName val="EVOL. DEUDA"/>
      <sheetName val="ACCIONES CONT INT"/>
      <sheetName val="PLAZAS (2)"/>
      <sheetName val="OBSERVACIONES (2)"/>
      <sheetName val="ESTADÍSTIC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ILIACIÓN DEL CALCULO"/>
      <sheetName val="IMPUESTO QUINCENAL"/>
      <sheetName val="Tablas"/>
      <sheetName val="CONCILIACIÓN_DEL_CALCULO"/>
      <sheetName val="IMPUESTO_QUINCENAL"/>
      <sheetName val="CONCILIACIÓN_DEL_CALCULO1"/>
      <sheetName val="IMPUESTO_QUINCENAL1"/>
    </sheetNames>
    <sheetDataSet>
      <sheetData sheetId="0"/>
      <sheetData sheetId="1"/>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se-05"/>
    </sheetNames>
    <sheetDataSet>
      <sheetData sheetId="0">
        <row r="1">
          <cell r="B1" t="str">
            <v>COMPARATIVO DE EGRESOS POR CAPÍTULO</v>
          </cell>
        </row>
        <row r="2">
          <cell r="B2" t="str">
            <v>(Miles de Pesos)</v>
          </cell>
        </row>
        <row r="4">
          <cell r="D4" t="str">
            <v>P   R   E   S   U   P   U   E   S   T   O        2   0   0   5</v>
          </cell>
        </row>
        <row r="5">
          <cell r="F5" t="str">
            <v>ASIGNACIONES</v>
          </cell>
          <cell r="H5" t="str">
            <v>REDUCCIONES</v>
          </cell>
          <cell r="J5" t="str">
            <v>TOTAL</v>
          </cell>
          <cell r="N5" t="str">
            <v>VARIACIÓN</v>
          </cell>
        </row>
        <row r="6">
          <cell r="B6" t="str">
            <v>E G R E S O S</v>
          </cell>
          <cell r="D6" t="str">
            <v>INICIAL</v>
          </cell>
          <cell r="F6" t="str">
            <v>Y/O AMPLIACIONES</v>
          </cell>
          <cell r="H6" t="str">
            <v>Y/O DISMINUCIONES</v>
          </cell>
          <cell r="J6" t="str">
            <v>AUTORIZADO</v>
          </cell>
          <cell r="L6" t="str">
            <v>EJERCIDO</v>
          </cell>
          <cell r="N6" t="str">
            <v>IMPORTE</v>
          </cell>
        </row>
        <row r="8">
          <cell r="B8" t="str">
            <v>SERVICIOS PERSONALES</v>
          </cell>
          <cell r="D8">
            <v>59245</v>
          </cell>
          <cell r="F8">
            <v>2188.6</v>
          </cell>
          <cell r="H8">
            <v>3508.6</v>
          </cell>
          <cell r="J8">
            <v>57925</v>
          </cell>
          <cell r="L8">
            <v>56042.2</v>
          </cell>
          <cell r="N8">
            <v>-1882.8000000000029</v>
          </cell>
        </row>
        <row r="9">
          <cell r="B9" t="str">
            <v>MATERIALES Y SUMINISTROS</v>
          </cell>
          <cell r="D9">
            <v>3673</v>
          </cell>
          <cell r="F9">
            <v>138</v>
          </cell>
          <cell r="H9">
            <v>1096.7</v>
          </cell>
          <cell r="J9">
            <v>2714.3</v>
          </cell>
          <cell r="L9">
            <v>2345.1999999999998</v>
          </cell>
          <cell r="N9">
            <v>-369.10000000000036</v>
          </cell>
        </row>
        <row r="10">
          <cell r="B10" t="str">
            <v>SERVICIOS GENERALES</v>
          </cell>
          <cell r="D10">
            <v>15800</v>
          </cell>
          <cell r="F10">
            <v>4211.8</v>
          </cell>
          <cell r="H10">
            <v>1933.1</v>
          </cell>
          <cell r="J10">
            <v>18078.7</v>
          </cell>
          <cell r="L10">
            <v>17147.3</v>
          </cell>
          <cell r="N10">
            <v>-931.40000000000146</v>
          </cell>
        </row>
        <row r="11">
          <cell r="B11" t="str">
            <v>BIENES MUEBLES E INMUEBLES</v>
          </cell>
          <cell r="D11">
            <v>422</v>
          </cell>
          <cell r="F11">
            <v>29.7</v>
          </cell>
          <cell r="H11">
            <v>29.7</v>
          </cell>
          <cell r="J11">
            <v>422</v>
          </cell>
          <cell r="L11">
            <v>340.4</v>
          </cell>
          <cell r="N11">
            <v>-81.600000000000023</v>
          </cell>
        </row>
        <row r="12">
          <cell r="D12" t="str">
            <v>__________</v>
          </cell>
          <cell r="F12" t="str">
            <v>__________</v>
          </cell>
          <cell r="H12" t="str">
            <v>__________</v>
          </cell>
          <cell r="J12" t="str">
            <v>__________</v>
          </cell>
          <cell r="L12" t="str">
            <v>__________</v>
          </cell>
          <cell r="N12" t="str">
            <v>__________</v>
          </cell>
        </row>
        <row r="13">
          <cell r="B13" t="str">
            <v xml:space="preserve">         T O T A L</v>
          </cell>
          <cell r="D13">
            <v>79140</v>
          </cell>
          <cell r="F13">
            <v>6568.0999999999995</v>
          </cell>
          <cell r="H13">
            <v>6568.0999999999995</v>
          </cell>
          <cell r="J13">
            <v>79140</v>
          </cell>
          <cell r="L13">
            <v>75875.099999999991</v>
          </cell>
          <cell r="N13">
            <v>-3264.9000000000087</v>
          </cell>
        </row>
        <row r="14">
          <cell r="D14" t="str">
            <v>==========</v>
          </cell>
          <cell r="F14" t="str">
            <v>==========</v>
          </cell>
          <cell r="H14" t="str">
            <v>==========</v>
          </cell>
          <cell r="J14" t="str">
            <v>==========</v>
          </cell>
          <cell r="L14" t="str">
            <v>==========</v>
          </cell>
          <cell r="N14" t="str">
            <v>==========</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ILIACIÓN DEL CALCULO"/>
      <sheetName val="IMPUESTO QUINCENAL"/>
      <sheetName val="Tablas"/>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O PRES"/>
      <sheetName val="COMP_INGRESOS"/>
      <sheetName val="COMP ING 05-09"/>
      <sheetName val="PROPORCIÓN PAS-ING"/>
      <sheetName val="COMP. EGRESOS CAP"/>
      <sheetName val="AMPLIACIONES"/>
      <sheetName val="AMPLIACIONES GRAF"/>
      <sheetName val="COMP EGR EJERCIDO 05-09"/>
      <sheetName val="EDO POS FINAN"/>
      <sheetName val="EDO_RESULTADOS"/>
      <sheetName val="FLUJO DE EFECTIVO ok"/>
      <sheetName val="EDO MOD AL PATRIMONIO"/>
      <sheetName val="CAPITAL DE TRABAJO"/>
      <sheetName val="EJERCIDO EN OBRA"/>
      <sheetName val="EVOL. DEUDA"/>
      <sheetName val="ACCIONES CONT INT"/>
      <sheetName val="PLAZAS (2)"/>
      <sheetName val="OBSERVACIONES (2)"/>
      <sheetName val="ESTADÍSTIC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ESTADOS"/>
      <sheetName val="Hoja3"/>
      <sheetName val="Z. PUEBLA"/>
      <sheetName val="Hoja7"/>
      <sheetName val="t zonas"/>
      <sheetName val="tabla anños"/>
      <sheetName val="Hoja1"/>
      <sheetName val="Hoja8"/>
    </sheetNames>
    <sheetDataSet>
      <sheetData sheetId="0">
        <row r="1">
          <cell r="B1" t="str">
            <v>Puebla</v>
          </cell>
          <cell r="C1" t="str">
            <v>Veracruz</v>
          </cell>
          <cell r="I1" t="str">
            <v>Hidalgo</v>
          </cell>
          <cell r="J1" t="str">
            <v>Edo. Mexico</v>
          </cell>
        </row>
        <row r="2">
          <cell r="A2" t="str">
            <v>Bueno</v>
          </cell>
        </row>
        <row r="3">
          <cell r="A3" t="str">
            <v>Regular</v>
          </cell>
        </row>
        <row r="4">
          <cell r="A4" t="str">
            <v>Malo</v>
          </cell>
        </row>
      </sheetData>
      <sheetData sheetId="1">
        <row r="18">
          <cell r="U18" t="str">
            <v>Bueno</v>
          </cell>
        </row>
        <row r="19">
          <cell r="U19" t="str">
            <v>Bueno</v>
          </cell>
        </row>
        <row r="23">
          <cell r="U23" t="str">
            <v>Bueno</v>
          </cell>
        </row>
        <row r="26">
          <cell r="U26" t="str">
            <v>Bueno</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NANDO"/>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O POS FINAN"/>
      <sheetName val="EDO_RESULTADOS"/>
      <sheetName val="EDO MOD AL PATRIMONIO"/>
      <sheetName val="COMP_INGRESOS"/>
      <sheetName val="COMP_EGR X CAP"/>
      <sheetName val="AVANCE OPERATIVO"/>
      <sheetName val="PLAZAS"/>
      <sheetName val="Hoja2 (3)"/>
      <sheetName val="Hoja2 (2)"/>
      <sheetName val="COMP_INGRESOS (2006)"/>
      <sheetName val="FLUJO DE EFECTIVO (2)"/>
      <sheetName val="COMP_INGRESOS (2007)"/>
      <sheetName val="PLAZAS (2)"/>
      <sheetName val="% DE OPERACION"/>
      <sheetName val="ESTADÍSTICA (2)"/>
      <sheetName val="Hoja2 (4)"/>
      <sheetName val="dccoa-005c"/>
      <sheetName val="EDO_POS_FINAN"/>
      <sheetName val="EDO_MOD_AL_PATRIMONIO"/>
      <sheetName val="COMP_EGR_X_CAP"/>
      <sheetName val="AVANCE_OPERATIVO"/>
      <sheetName val="Hoja2_(3)"/>
      <sheetName val="Hoja2_(2)"/>
      <sheetName val="COMP_INGRESOS_(2006)"/>
      <sheetName val="FLUJO_DE_EFECTIVO_(2)"/>
      <sheetName val="COMP_INGRESOS_(2007)"/>
      <sheetName val="PLAZAS_(2)"/>
      <sheetName val="%_DE_OPERACION"/>
      <sheetName val="ESTADÍSTICA_(2)"/>
      <sheetName val="Hoja2_(4)"/>
    </sheetNames>
    <sheetDataSet>
      <sheetData sheetId="0">
        <row r="2">
          <cell r="B2" t="str">
            <v>ESTADO DE POSICIÓN FINANCIERA</v>
          </cell>
        </row>
        <row r="3">
          <cell r="B3" t="str">
            <v>Al 31 DE DICIEMBRE DE 2008</v>
          </cell>
        </row>
        <row r="4">
          <cell r="B4" t="str">
            <v>(Miles de Pesos)</v>
          </cell>
        </row>
        <row r="6">
          <cell r="B6" t="str">
            <v>C U E N T A</v>
          </cell>
          <cell r="E6" t="str">
            <v>2 0 0 8</v>
          </cell>
          <cell r="G6" t="str">
            <v>2 0 0 7</v>
          </cell>
          <cell r="I6" t="str">
            <v>VARIACIÓN</v>
          </cell>
          <cell r="L6" t="str">
            <v xml:space="preserve">C U E N T A </v>
          </cell>
          <cell r="N6" t="str">
            <v>2 0 0 8</v>
          </cell>
          <cell r="P6" t="str">
            <v>2 0 0 7</v>
          </cell>
          <cell r="R6" t="str">
            <v>VARIACIÓN</v>
          </cell>
        </row>
        <row r="8">
          <cell r="B8" t="str">
            <v xml:space="preserve">A C T I V O </v>
          </cell>
          <cell r="C8" t="str">
            <v xml:space="preserve">A C T I V O </v>
          </cell>
          <cell r="K8" t="str">
            <v xml:space="preserve">P A S I V O </v>
          </cell>
          <cell r="L8" t="str">
            <v>A CORTO PLAZO</v>
          </cell>
        </row>
        <row r="9">
          <cell r="B9" t="str">
            <v>CIRCULANTE</v>
          </cell>
          <cell r="C9" t="str">
            <v>Fondo Fijo de Caja</v>
          </cell>
          <cell r="E9">
            <v>15</v>
          </cell>
          <cell r="G9">
            <v>2.5</v>
          </cell>
          <cell r="I9">
            <v>12.5</v>
          </cell>
          <cell r="K9" t="str">
            <v xml:space="preserve">P A S I V O </v>
          </cell>
          <cell r="L9" t="str">
            <v>Cuentas por Pagar</v>
          </cell>
          <cell r="N9">
            <v>41925.199999999997</v>
          </cell>
          <cell r="P9">
            <v>8550.7000000000007</v>
          </cell>
          <cell r="R9">
            <v>33374.5</v>
          </cell>
        </row>
        <row r="10">
          <cell r="C10" t="str">
            <v>Bancos</v>
          </cell>
          <cell r="E10">
            <v>12594.4</v>
          </cell>
          <cell r="G10">
            <v>20205.900000000001</v>
          </cell>
          <cell r="I10">
            <v>-7611.5000000000018</v>
          </cell>
          <cell r="L10" t="str">
            <v>Depósitos en Garantía</v>
          </cell>
          <cell r="N10">
            <v>41.6</v>
          </cell>
          <cell r="P10">
            <v>8550.7000000000007</v>
          </cell>
          <cell r="R10">
            <v>41.6</v>
          </cell>
        </row>
        <row r="11">
          <cell r="C11" t="str">
            <v>Inversiones en Instituciones Financieras</v>
          </cell>
          <cell r="E11">
            <v>54327.5</v>
          </cell>
          <cell r="G11">
            <v>9089.6</v>
          </cell>
          <cell r="I11">
            <v>45237.9</v>
          </cell>
          <cell r="L11" t="str">
            <v>Retenciones a Favor de Terceros por Pagar</v>
          </cell>
          <cell r="N11">
            <v>884.9</v>
          </cell>
          <cell r="P11">
            <v>609.70000000000005</v>
          </cell>
          <cell r="R11">
            <v>275.19999999999993</v>
          </cell>
        </row>
        <row r="12">
          <cell r="C12" t="str">
            <v>Deudores Diversos</v>
          </cell>
          <cell r="E12">
            <v>68996.5</v>
          </cell>
          <cell r="G12">
            <v>38429.300000000003</v>
          </cell>
          <cell r="I12">
            <v>30567.199999999997</v>
          </cell>
        </row>
        <row r="13">
          <cell r="C13" t="str">
            <v>Anticipo a Proveedores</v>
          </cell>
          <cell r="E13">
            <v>1420.3</v>
          </cell>
          <cell r="G13">
            <v>54.3</v>
          </cell>
          <cell r="I13">
            <v>1366</v>
          </cell>
        </row>
        <row r="14">
          <cell r="C14" t="str">
            <v>Inventario para Ventas</v>
          </cell>
          <cell r="E14">
            <v>54.3</v>
          </cell>
          <cell r="G14">
            <v>169.2</v>
          </cell>
          <cell r="I14">
            <v>-169.2</v>
          </cell>
        </row>
        <row r="15">
          <cell r="C15" t="str">
            <v>Estimación para Cuentas Incobrables</v>
          </cell>
          <cell r="E15">
            <v>169.2</v>
          </cell>
          <cell r="G15">
            <v>14.5</v>
          </cell>
          <cell r="I15">
            <v>0</v>
          </cell>
        </row>
        <row r="16">
          <cell r="C16" t="str">
            <v>Mercancías en Tránsito</v>
          </cell>
          <cell r="E16">
            <v>18894.400000000001</v>
          </cell>
          <cell r="G16">
            <v>14.5</v>
          </cell>
          <cell r="I16" t="str">
            <v>_</v>
          </cell>
          <cell r="N16" t="str">
            <v>_</v>
          </cell>
          <cell r="P16" t="str">
            <v>_</v>
          </cell>
          <cell r="R16" t="str">
            <v>_</v>
          </cell>
        </row>
        <row r="17">
          <cell r="C17" t="str">
            <v xml:space="preserve">    TOTAL CIRCULANTE</v>
          </cell>
          <cell r="E17" t="str">
            <v>_</v>
          </cell>
          <cell r="G17" t="str">
            <v>_</v>
          </cell>
          <cell r="I17" t="str">
            <v>_</v>
          </cell>
          <cell r="L17" t="str">
            <v xml:space="preserve">    TOTAL A CORTO PLAZO</v>
          </cell>
          <cell r="N17" t="str">
            <v>_</v>
          </cell>
          <cell r="P17" t="str">
            <v>_</v>
          </cell>
          <cell r="R17" t="str">
            <v>_</v>
          </cell>
        </row>
        <row r="18">
          <cell r="B18" t="str">
            <v xml:space="preserve">    TOTAL CIRCULANTE</v>
          </cell>
          <cell r="C18" t="str">
            <v xml:space="preserve">    TOTAL CIRCULANTE</v>
          </cell>
          <cell r="E18">
            <v>156248.09999999998</v>
          </cell>
          <cell r="G18">
            <v>67965.3</v>
          </cell>
          <cell r="I18">
            <v>88282.799999999974</v>
          </cell>
          <cell r="K18" t="str">
            <v xml:space="preserve">    TOTAL A CORTO PLAZO</v>
          </cell>
          <cell r="L18" t="str">
            <v xml:space="preserve">    TOTAL A CORTO PLAZO</v>
          </cell>
          <cell r="N18">
            <v>42851.7</v>
          </cell>
          <cell r="P18">
            <v>9160.4000000000015</v>
          </cell>
          <cell r="R18">
            <v>33691.299999999996</v>
          </cell>
        </row>
        <row r="19">
          <cell r="E19" t="str">
            <v>-</v>
          </cell>
          <cell r="G19" t="str">
            <v>-</v>
          </cell>
          <cell r="I19" t="str">
            <v>-</v>
          </cell>
          <cell r="N19" t="str">
            <v>-</v>
          </cell>
          <cell r="P19" t="str">
            <v>-</v>
          </cell>
          <cell r="R19" t="str">
            <v>-</v>
          </cell>
        </row>
        <row r="20">
          <cell r="B20" t="str">
            <v>FIJO</v>
          </cell>
          <cell r="C20" t="str">
            <v>Bienes Muebles</v>
          </cell>
          <cell r="E20">
            <v>50357.1</v>
          </cell>
          <cell r="G20">
            <v>50357.1</v>
          </cell>
          <cell r="I20">
            <v>0</v>
          </cell>
        </row>
        <row r="21">
          <cell r="B21" t="str">
            <v>FIJO</v>
          </cell>
          <cell r="C21" t="str">
            <v>Bienes Muebles</v>
          </cell>
          <cell r="E21">
            <v>29670</v>
          </cell>
          <cell r="G21">
            <v>50357.1</v>
          </cell>
          <cell r="I21">
            <v>-20687.099999999999</v>
          </cell>
        </row>
        <row r="22">
          <cell r="C22" t="str">
            <v>Bienes Inmuebles</v>
          </cell>
          <cell r="E22">
            <v>89600.5</v>
          </cell>
          <cell r="G22">
            <v>89600.5</v>
          </cell>
          <cell r="I22">
            <v>0</v>
          </cell>
        </row>
        <row r="23">
          <cell r="C23" t="str">
            <v>Revaluación de Bienes Muebles</v>
          </cell>
          <cell r="E23">
            <v>89600.5</v>
          </cell>
          <cell r="G23">
            <v>12456.5</v>
          </cell>
          <cell r="I23">
            <v>-12456.5</v>
          </cell>
        </row>
        <row r="24">
          <cell r="C24" t="str">
            <v>Revaluación de Bienes Inmuebles</v>
          </cell>
          <cell r="E24">
            <v>56095.5</v>
          </cell>
          <cell r="G24">
            <v>56095.5</v>
          </cell>
          <cell r="I24">
            <v>0</v>
          </cell>
        </row>
        <row r="25">
          <cell r="C25" t="str">
            <v>Depreciación Acumulada de Bienes Muebles</v>
          </cell>
          <cell r="E25">
            <v>56095.5</v>
          </cell>
          <cell r="G25">
            <v>-27805.4</v>
          </cell>
          <cell r="I25">
            <v>27805.4</v>
          </cell>
        </row>
        <row r="26">
          <cell r="C26" t="str">
            <v>Depreciación Acumulada de Bienes Inmuebles</v>
          </cell>
          <cell r="E26">
            <v>-31040.799999999999</v>
          </cell>
          <cell r="G26">
            <v>-28904.1</v>
          </cell>
          <cell r="I26">
            <v>-2136.7000000000007</v>
          </cell>
        </row>
        <row r="27">
          <cell r="C27" t="str">
            <v>Depreciación Revaluada de Bienes Muebles</v>
          </cell>
          <cell r="E27">
            <v>-28904.1</v>
          </cell>
          <cell r="G27">
            <v>-9852.7999999999993</v>
          </cell>
          <cell r="I27">
            <v>9852.7999999999993</v>
          </cell>
        </row>
        <row r="28">
          <cell r="C28" t="str">
            <v>Depreciación Revaluada de Bienes Inmuebles</v>
          </cell>
          <cell r="E28">
            <v>-18054.7</v>
          </cell>
          <cell r="G28">
            <v>-18054.7</v>
          </cell>
          <cell r="I28">
            <v>0</v>
          </cell>
          <cell r="N28" t="str">
            <v>-</v>
          </cell>
          <cell r="P28" t="str">
            <v>-</v>
          </cell>
          <cell r="R28" t="str">
            <v>-</v>
          </cell>
        </row>
        <row r="29">
          <cell r="C29" t="str">
            <v>Depreciación Revaluada de Bienes Inmuebles</v>
          </cell>
          <cell r="E29" t="str">
            <v>_</v>
          </cell>
          <cell r="G29" t="str">
            <v>_</v>
          </cell>
          <cell r="I29" t="str">
            <v>_</v>
          </cell>
          <cell r="L29" t="str">
            <v xml:space="preserve">    TOTAL PASIVO</v>
          </cell>
          <cell r="N29" t="str">
            <v>-</v>
          </cell>
          <cell r="P29" t="str">
            <v>-</v>
          </cell>
          <cell r="R29" t="str">
            <v>-</v>
          </cell>
        </row>
        <row r="30">
          <cell r="C30" t="str">
            <v xml:space="preserve">    TOTAL FIJO</v>
          </cell>
          <cell r="E30">
            <v>126270.50000000001</v>
          </cell>
          <cell r="G30">
            <v>123892.60000000002</v>
          </cell>
          <cell r="I30">
            <v>2377.8999999999942</v>
          </cell>
          <cell r="L30" t="str">
            <v xml:space="preserve">    TOTAL PASIVO</v>
          </cell>
          <cell r="N30">
            <v>42851.7</v>
          </cell>
          <cell r="P30">
            <v>9160.4000000000015</v>
          </cell>
          <cell r="R30">
            <v>33691.299999999996</v>
          </cell>
        </row>
        <row r="31">
          <cell r="B31" t="str">
            <v xml:space="preserve">    TOTAL FIJO</v>
          </cell>
          <cell r="E31" t="str">
            <v>-</v>
          </cell>
          <cell r="G31" t="str">
            <v>-</v>
          </cell>
          <cell r="I31" t="str">
            <v>-</v>
          </cell>
          <cell r="K31" t="str">
            <v xml:space="preserve">    TOTAL PASIVO</v>
          </cell>
          <cell r="N31" t="str">
            <v>-</v>
          </cell>
          <cell r="P31" t="str">
            <v>-</v>
          </cell>
          <cell r="R31" t="str">
            <v>-</v>
          </cell>
        </row>
        <row r="32">
          <cell r="B32" t="str">
            <v>OTROS ACTIVOS</v>
          </cell>
          <cell r="C32" t="str">
            <v>Construcciones en Proceso</v>
          </cell>
          <cell r="E32" t="str">
            <v>-</v>
          </cell>
          <cell r="G32" t="str">
            <v>-</v>
          </cell>
          <cell r="I32" t="str">
            <v>-</v>
          </cell>
          <cell r="K32" t="str">
            <v>PATRIMONIO</v>
          </cell>
          <cell r="L32" t="str">
            <v>Patrimonio</v>
          </cell>
          <cell r="N32" t="str">
            <v>-</v>
          </cell>
          <cell r="P32" t="str">
            <v>-</v>
          </cell>
          <cell r="R32" t="str">
            <v>-</v>
          </cell>
        </row>
        <row r="33">
          <cell r="B33" t="str">
            <v>OTROS ACTIVOS</v>
          </cell>
          <cell r="C33" t="str">
            <v>Construcciones en Proceso</v>
          </cell>
          <cell r="E33">
            <v>60484.4</v>
          </cell>
          <cell r="G33">
            <v>17592.400000000001</v>
          </cell>
          <cell r="I33">
            <v>42892</v>
          </cell>
          <cell r="K33" t="str">
            <v>PATRIMONIO</v>
          </cell>
          <cell r="L33" t="str">
            <v>Patrimonio</v>
          </cell>
          <cell r="N33">
            <v>90603.3</v>
          </cell>
          <cell r="P33">
            <v>106128.9</v>
          </cell>
          <cell r="R33">
            <v>-15525.599999999991</v>
          </cell>
        </row>
        <row r="34">
          <cell r="B34" t="str">
            <v>OTROS ACTIVOS</v>
          </cell>
          <cell r="C34" t="str">
            <v>Depósitos en Garantía</v>
          </cell>
          <cell r="E34">
            <v>1305.5</v>
          </cell>
          <cell r="G34">
            <v>26.9</v>
          </cell>
          <cell r="I34">
            <v>-26.9</v>
          </cell>
          <cell r="K34" t="str">
            <v>PATRIMONIO</v>
          </cell>
          <cell r="L34" t="str">
            <v>Resultado de Ejercicios Anteriores</v>
          </cell>
          <cell r="N34">
            <v>26128.799999999999</v>
          </cell>
          <cell r="P34">
            <v>795.6</v>
          </cell>
          <cell r="R34">
            <v>25333.200000000001</v>
          </cell>
        </row>
        <row r="35">
          <cell r="C35" t="str">
            <v>Gastos de Instalación</v>
          </cell>
          <cell r="E35">
            <v>17592.400000000001</v>
          </cell>
          <cell r="G35">
            <v>1305.5</v>
          </cell>
          <cell r="I35">
            <v>-1305.5</v>
          </cell>
          <cell r="L35" t="str">
            <v xml:space="preserve">Resultado del Ejercicio </v>
          </cell>
          <cell r="N35">
            <v>130335.7</v>
          </cell>
          <cell r="P35">
            <v>26094.3</v>
          </cell>
          <cell r="R35">
            <v>104241.4</v>
          </cell>
        </row>
        <row r="36">
          <cell r="C36" t="str">
            <v>Amortización Acumulada de Gastos de Instalación</v>
          </cell>
          <cell r="E36">
            <v>26.9</v>
          </cell>
          <cell r="G36">
            <v>-580</v>
          </cell>
          <cell r="I36">
            <v>580</v>
          </cell>
          <cell r="L36" t="str">
            <v>Superávit por Revaluación</v>
          </cell>
          <cell r="N36">
            <v>53300.5</v>
          </cell>
          <cell r="P36">
            <v>68114.3</v>
          </cell>
          <cell r="R36">
            <v>-14813.800000000003</v>
          </cell>
        </row>
        <row r="37">
          <cell r="C37" t="str">
            <v>Pagos Anticipados</v>
          </cell>
          <cell r="E37">
            <v>217</v>
          </cell>
          <cell r="G37">
            <v>90.8</v>
          </cell>
          <cell r="I37">
            <v>126.2</v>
          </cell>
          <cell r="L37" t="str">
            <v xml:space="preserve">Resultado del Ejercicio </v>
          </cell>
          <cell r="N37">
            <v>26094.3</v>
          </cell>
          <cell r="P37">
            <v>26094.3</v>
          </cell>
          <cell r="R37">
            <v>0</v>
          </cell>
        </row>
        <row r="38">
          <cell r="C38" t="str">
            <v>Amortización Acumulada de Gastos de Instalación</v>
          </cell>
          <cell r="E38" t="str">
            <v>_</v>
          </cell>
          <cell r="G38" t="str">
            <v>_</v>
          </cell>
          <cell r="I38" t="str">
            <v>_</v>
          </cell>
          <cell r="L38" t="str">
            <v>Superávit por Revaluación</v>
          </cell>
          <cell r="N38" t="str">
            <v>_</v>
          </cell>
          <cell r="P38" t="str">
            <v>_</v>
          </cell>
          <cell r="R38" t="str">
            <v>_</v>
          </cell>
        </row>
        <row r="39">
          <cell r="C39" t="str">
            <v>TOTAL OTROS ACTIVOS</v>
          </cell>
          <cell r="E39">
            <v>60701.4</v>
          </cell>
          <cell r="G39">
            <v>18435.600000000002</v>
          </cell>
          <cell r="I39">
            <v>42265.8</v>
          </cell>
          <cell r="L39" t="str">
            <v xml:space="preserve">    TOTAL PATRIMONIO</v>
          </cell>
          <cell r="N39">
            <v>300368.3</v>
          </cell>
          <cell r="P39">
            <v>201133.09999999998</v>
          </cell>
          <cell r="R39">
            <v>99235.200000000012</v>
          </cell>
        </row>
        <row r="40">
          <cell r="C40" t="str">
            <v xml:space="preserve">    TOTAL ACTIVO</v>
          </cell>
          <cell r="E40" t="str">
            <v>_</v>
          </cell>
          <cell r="G40" t="str">
            <v>_</v>
          </cell>
          <cell r="I40" t="str">
            <v>_</v>
          </cell>
          <cell r="L40" t="str">
            <v xml:space="preserve">    TOTAL PASIVO Y PATRIMONIO</v>
          </cell>
          <cell r="N40" t="str">
            <v>_</v>
          </cell>
          <cell r="P40" t="str">
            <v>_</v>
          </cell>
          <cell r="R40" t="str">
            <v>_</v>
          </cell>
        </row>
        <row r="41">
          <cell r="B41" t="str">
            <v xml:space="preserve">    TOTAL DIFERIDO</v>
          </cell>
          <cell r="C41" t="str">
            <v xml:space="preserve">    TOTAL ACTIVO</v>
          </cell>
          <cell r="E41">
            <v>343220</v>
          </cell>
          <cell r="G41">
            <v>210293.50000000003</v>
          </cell>
          <cell r="I41">
            <v>132926.49999999997</v>
          </cell>
          <cell r="K41" t="str">
            <v xml:space="preserve">    TOTAL PATRIMONIO</v>
          </cell>
          <cell r="L41" t="str">
            <v xml:space="preserve">    TOTAL PASIVO Y PATRIMONIO</v>
          </cell>
          <cell r="N41">
            <v>343220</v>
          </cell>
          <cell r="P41">
            <v>210293.49999999997</v>
          </cell>
          <cell r="R41">
            <v>132926.50000000003</v>
          </cell>
        </row>
        <row r="42">
          <cell r="E42" t="str">
            <v>=</v>
          </cell>
          <cell r="G42" t="str">
            <v>=</v>
          </cell>
          <cell r="I42" t="str">
            <v>=</v>
          </cell>
          <cell r="N42" t="str">
            <v>=</v>
          </cell>
          <cell r="P42" t="str">
            <v>=</v>
          </cell>
          <cell r="R42" t="str">
            <v>=</v>
          </cell>
        </row>
        <row r="43">
          <cell r="B43" t="str">
            <v xml:space="preserve">    TOTAL ACTIVO</v>
          </cell>
          <cell r="E43">
            <v>210293.50000000003</v>
          </cell>
          <cell r="G43">
            <v>210293.50000000003</v>
          </cell>
          <cell r="I43">
            <v>0</v>
          </cell>
          <cell r="K43" t="str">
            <v xml:space="preserve">    TOTAL PASIVO Y PATRIMONIO</v>
          </cell>
          <cell r="N43">
            <v>210293.49999999997</v>
          </cell>
          <cell r="P43">
            <v>210293.49999999997</v>
          </cell>
          <cell r="R4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O PRES"/>
      <sheetName val="COMP_INGRESOS"/>
      <sheetName val="COMP ING 05-09"/>
      <sheetName val="PROPORCIÓN PAS-ING"/>
      <sheetName val="COMP. EGRESOS CAP"/>
      <sheetName val="AMPLIACIONES"/>
      <sheetName val="AMPLIACIONES GRAF"/>
      <sheetName val="COMP EGR EJERCIDO 05-09"/>
      <sheetName val="EDO POS FINAN"/>
      <sheetName val="EDO_RESULTADOS"/>
      <sheetName val="FLUJO DE EFECTIVO ok"/>
      <sheetName val="EDO MOD AL PATRIMONIO"/>
      <sheetName val="CAPITAL DE TRABAJO"/>
      <sheetName val="EJERCIDO EN OBRA"/>
      <sheetName val="EVOL. DEUDA"/>
      <sheetName val="ACCIONES CONT INT"/>
      <sheetName val="PLAZAS (2)"/>
      <sheetName val="OBSERVACIONES (2)"/>
      <sheetName val="ESTADÍSTIC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s"/>
      <sheetName val="Plazas"/>
      <sheetName val="A"/>
      <sheetName val="A (2)"/>
    </sheetNames>
    <sheetDataSet>
      <sheetData sheetId="0" refreshError="1"/>
      <sheetData sheetId="1" refreshError="1"/>
      <sheetData sheetId="2"/>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13"/>
      <sheetName val="PR. I. INTEGRADO"/>
      <sheetName val="PRUE. INGRESO"/>
      <sheetName val="METAS"/>
      <sheetName val="ANA.DG "/>
      <sheetName val="ANA.FN"/>
      <sheetName val="comparativo pres y cta anual"/>
      <sheetName val="COMPARATIVO INGRESOS"/>
      <sheetName val="INTEGRADO INGRESOS"/>
      <sheetName val="COMPARATIVO EGRESOS"/>
      <sheetName val="INTEGRADO EGRESOS"/>
      <sheetName val="GD"/>
      <sheetName val="GF"/>
      <sheetName val="GI"/>
      <sheetName val="CI5"/>
      <sheetName val="GE"/>
      <sheetName val="CE5"/>
      <sheetName val="G7"/>
      <sheetName val="GP"/>
      <sheetName val="Hoja3"/>
      <sheetName val="Hoja4"/>
      <sheetName val="Hoja1"/>
    </sheetNames>
    <sheetDataSet>
      <sheetData sheetId="0"/>
      <sheetData sheetId="1">
        <row r="12">
          <cell r="F12">
            <v>38898.18</v>
          </cell>
        </row>
      </sheetData>
      <sheetData sheetId="2"/>
      <sheetData sheetId="3"/>
      <sheetData sheetId="4"/>
      <sheetData sheetId="5"/>
      <sheetData sheetId="6"/>
      <sheetData sheetId="7"/>
      <sheetData sheetId="8"/>
      <sheetData sheetId="9">
        <row r="12">
          <cell r="F12">
            <v>61465.3</v>
          </cell>
        </row>
      </sheetData>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ILIACIÓN DEL CALCULO"/>
      <sheetName val="IMPUESTO QUINCENAL"/>
      <sheetName val="Tablas"/>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órico"/>
      <sheetName val="listado"/>
      <sheetName val="mapa"/>
      <sheetName val="odas"/>
      <sheetName val="Control"/>
      <sheetName val="clik"/>
      <sheetName val="Hoja2"/>
      <sheetName val="obra"/>
      <sheetName val="financiera"/>
      <sheetName val="patrimonial"/>
      <sheetName val="desempeño"/>
      <sheetName val="solventaciones"/>
      <sheetName val="programa"/>
      <sheetName val="obra mpos."/>
    </sheetNames>
    <sheetDataSet>
      <sheetData sheetId="0" refreshError="1"/>
      <sheetData sheetId="1" refreshError="1"/>
      <sheetData sheetId="2">
        <row r="3">
          <cell r="S3" t="str">
            <v>Huixquilucan</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RESUMEN (ok linea)"/>
      <sheetName val="ANEXO Ext (var ppto"/>
      <sheetName val="RESUMEN (%)"/>
      <sheetName val="ANEXO Ord"/>
      <sheetName val="ANEXO Ext"/>
      <sheetName val="ANEXO (totales)"/>
      <sheetName val="CONCENTRADO"/>
      <sheetName val="CTA PUB 2002"/>
      <sheetName val="LI 2003"/>
      <sheetName val="INGRESOS 2003"/>
      <sheetName val="INFORME 2003"/>
      <sheetName val="INGRESOS 2003 (before)"/>
      <sheetName val="Presup Dic02-Nov03 "/>
      <sheetName val="INGRESOS EFEC. 2002"/>
      <sheetName val="INFORME 2002"/>
      <sheetName val="IX (2)"/>
      <sheetName val="Financiamiento 1,610"/>
      <sheetName val="Financiamiento (orig)"/>
      <sheetName val="Informe 2001"/>
      <sheetName val="Var ParFed"/>
      <sheetName val="LI 2002"/>
      <sheetName val="LI 2002 (modif)"/>
      <sheetName val="INGRESOS 2002 (ANUAL)"/>
      <sheetName val="CTA PUB 2001"/>
      <sheetName val="INPC"/>
      <sheetName val="Estructura"/>
    </sheetNames>
    <sheetDataSet>
      <sheetData sheetId="0"/>
      <sheetData sheetId="1"/>
      <sheetData sheetId="2"/>
      <sheetData sheetId="3"/>
      <sheetData sheetId="4"/>
      <sheetData sheetId="5"/>
      <sheetData sheetId="6"/>
      <sheetData sheetId="7">
        <row r="23">
          <cell r="K23" t="str">
            <v>RECAUDACIÓN PUENTES ESTATALES Y CARRETERAS CONCESIONADAS</v>
          </cell>
        </row>
        <row r="25">
          <cell r="L25" t="str">
            <v>INFORME</v>
          </cell>
          <cell r="M25" t="str">
            <v>RECAUD.</v>
          </cell>
          <cell r="N25" t="str">
            <v>PRESUPUESTO</v>
          </cell>
          <cell r="O25" t="str">
            <v xml:space="preserve">INFORME </v>
          </cell>
          <cell r="P25" t="str">
            <v xml:space="preserve">4 VS. 1 </v>
          </cell>
          <cell r="S25" t="str">
            <v>4 VS 3</v>
          </cell>
        </row>
        <row r="26">
          <cell r="L26">
            <v>2002</v>
          </cell>
          <cell r="M26" t="str">
            <v>EFECTIVA 2002</v>
          </cell>
          <cell r="N26" t="str">
            <v>DIC'02-NOV'03</v>
          </cell>
          <cell r="O26">
            <v>2003</v>
          </cell>
        </row>
        <row r="27">
          <cell r="L27">
            <v>-1</v>
          </cell>
          <cell r="M27">
            <v>-2</v>
          </cell>
          <cell r="N27">
            <v>-3</v>
          </cell>
          <cell r="O27">
            <v>-4</v>
          </cell>
          <cell r="P27" t="str">
            <v>$</v>
          </cell>
          <cell r="Q27" t="str">
            <v>%</v>
          </cell>
          <cell r="R27" t="str">
            <v>REAL</v>
          </cell>
          <cell r="S27" t="str">
            <v>%</v>
          </cell>
        </row>
        <row r="28">
          <cell r="K28" t="str">
            <v xml:space="preserve">Puentes </v>
          </cell>
          <cell r="L28">
            <v>30.788595858803983</v>
          </cell>
          <cell r="M28">
            <v>29.576684</v>
          </cell>
          <cell r="N28">
            <v>33.54442976606267</v>
          </cell>
          <cell r="O28">
            <v>33.705325722955045</v>
          </cell>
          <cell r="P28">
            <v>2.9167298641510619</v>
          </cell>
          <cell r="Q28">
            <v>9.4734098220235161</v>
          </cell>
          <cell r="R28">
            <v>4.692915961367472</v>
          </cell>
          <cell r="S28">
            <v>0.47965029667952691</v>
          </cell>
        </row>
        <row r="29">
          <cell r="K29" t="str">
            <v xml:space="preserve">Carreteras </v>
          </cell>
          <cell r="L29">
            <v>185.64721214400004</v>
          </cell>
          <cell r="M29">
            <v>197.50086536000001</v>
          </cell>
          <cell r="N29">
            <v>15.082464999999999</v>
          </cell>
          <cell r="O29">
            <v>55.527788939999994</v>
          </cell>
          <cell r="P29">
            <v>-130.11942320400004</v>
          </cell>
          <cell r="Q29">
            <v>-70.089618745834414</v>
          </cell>
          <cell r="R29">
            <v>-71.395747733575647</v>
          </cell>
          <cell r="S29">
            <v>268.16123186760251</v>
          </cell>
        </row>
        <row r="31">
          <cell r="K31" t="str">
            <v>Total Ptes. y Carreteras</v>
          </cell>
          <cell r="L31">
            <v>216.43580800280401</v>
          </cell>
          <cell r="M31">
            <v>227.07754936000001</v>
          </cell>
          <cell r="N31">
            <v>48.626894766062669</v>
          </cell>
          <cell r="O31">
            <v>89.233114662955046</v>
          </cell>
          <cell r="P31">
            <v>-127.20269333984896</v>
          </cell>
          <cell r="Q31">
            <v>-58.77155657080597</v>
          </cell>
          <cell r="R31">
            <v>-60.571923628140631</v>
          </cell>
          <cell r="S31">
            <v>83.505681562113594</v>
          </cell>
        </row>
        <row r="35">
          <cell r="K35" t="str">
            <v xml:space="preserve">Estructura % respecto al total de Carreteras y Puentes </v>
          </cell>
        </row>
        <row r="37">
          <cell r="L37" t="str">
            <v>INFORME</v>
          </cell>
          <cell r="M37" t="str">
            <v>RECAUD.</v>
          </cell>
          <cell r="N37" t="str">
            <v>PRESUPUESTO</v>
          </cell>
          <cell r="O37" t="str">
            <v xml:space="preserve">INFORME </v>
          </cell>
        </row>
        <row r="38">
          <cell r="L38">
            <v>2002</v>
          </cell>
          <cell r="M38" t="str">
            <v>EFECTIVA 2002</v>
          </cell>
          <cell r="N38" t="str">
            <v>DIC'02-NOV'03</v>
          </cell>
          <cell r="O38">
            <v>2003</v>
          </cell>
        </row>
        <row r="39">
          <cell r="L39">
            <v>-1</v>
          </cell>
          <cell r="M39">
            <v>-2</v>
          </cell>
          <cell r="N39">
            <v>-3</v>
          </cell>
          <cell r="O39">
            <v>-4</v>
          </cell>
        </row>
        <row r="41">
          <cell r="K41" t="str">
            <v xml:space="preserve">Puentes </v>
          </cell>
          <cell r="L41">
            <v>14.225278221247523</v>
          </cell>
          <cell r="M41">
            <v>13.024926543094873</v>
          </cell>
          <cell r="N41">
            <v>68.983285746376211</v>
          </cell>
          <cell r="O41">
            <v>37.772217018608387</v>
          </cell>
        </row>
        <row r="42">
          <cell r="K42" t="str">
            <v xml:space="preserve">Carreteras </v>
          </cell>
          <cell r="L42">
            <v>85.774721778752479</v>
          </cell>
          <cell r="M42">
            <v>86.975073456905122</v>
          </cell>
          <cell r="N42">
            <v>31.016714253623789</v>
          </cell>
          <cell r="O42">
            <v>62.227782981391599</v>
          </cell>
        </row>
        <row r="44">
          <cell r="K44" t="str">
            <v>Total</v>
          </cell>
          <cell r="L44">
            <v>100</v>
          </cell>
          <cell r="M44">
            <v>100</v>
          </cell>
          <cell r="N44">
            <v>100</v>
          </cell>
          <cell r="O44">
            <v>99.999999999999986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O POS FINAN"/>
      <sheetName val="EDO_RESULTADOS"/>
      <sheetName val="EDO MOD AL PATRIMONIO"/>
      <sheetName val="COMP_INGRESOS"/>
      <sheetName val="COMP_EGR X CAP"/>
      <sheetName val="AVANCE OPERATIVO"/>
      <sheetName val="PLAZAS"/>
      <sheetName val="Hoja2 (3)"/>
      <sheetName val="Hoja2 (2)"/>
      <sheetName val="EDO_POS_FINAN"/>
      <sheetName val="EDO_MOD_AL_PATRIMONIO"/>
      <sheetName val="COMP_EGR_X_CAP"/>
      <sheetName val="AVANCE_OPERATIVO"/>
      <sheetName val="Hoja2_(3)"/>
      <sheetName val="Hoja2_(2)"/>
    </sheetNames>
    <sheetDataSet>
      <sheetData sheetId="0">
        <row r="2">
          <cell r="B2" t="str">
            <v>ESTADO DE POSICIÓN FINANCIERA</v>
          </cell>
        </row>
        <row r="3">
          <cell r="B3" t="str">
            <v>Al 31 DE DICIEMBRE DE 2008</v>
          </cell>
        </row>
        <row r="4">
          <cell r="B4" t="str">
            <v>(Miles de Pesos)</v>
          </cell>
        </row>
        <row r="6">
          <cell r="B6" t="str">
            <v>C U E N T A</v>
          </cell>
          <cell r="E6" t="str">
            <v>2 0 0 8</v>
          </cell>
          <cell r="G6" t="str">
            <v>2 0 0 7</v>
          </cell>
          <cell r="I6" t="str">
            <v>VARIACIÓN</v>
          </cell>
          <cell r="L6" t="str">
            <v xml:space="preserve">C U E N T A </v>
          </cell>
          <cell r="N6" t="str">
            <v>2 0 0 8</v>
          </cell>
          <cell r="P6" t="str">
            <v>2 0 0 7</v>
          </cell>
          <cell r="R6" t="str">
            <v>VARIACIÓN</v>
          </cell>
        </row>
        <row r="8">
          <cell r="B8" t="str">
            <v xml:space="preserve">A C T I V O </v>
          </cell>
          <cell r="C8" t="str">
            <v xml:space="preserve">A C T I V O </v>
          </cell>
          <cell r="K8" t="str">
            <v xml:space="preserve">P A S I V O </v>
          </cell>
          <cell r="L8" t="str">
            <v>A CORTO PLAZO</v>
          </cell>
        </row>
        <row r="9">
          <cell r="B9" t="str">
            <v>CIRCULANTE</v>
          </cell>
          <cell r="C9" t="str">
            <v>Fondo Fijo de Caja</v>
          </cell>
          <cell r="E9">
            <v>15</v>
          </cell>
          <cell r="G9">
            <v>2.5</v>
          </cell>
          <cell r="I9">
            <v>12.5</v>
          </cell>
          <cell r="K9" t="str">
            <v>A CORTO PLAZO</v>
          </cell>
          <cell r="L9" t="str">
            <v>Cuentas por Pagar</v>
          </cell>
          <cell r="N9">
            <v>41925.199999999997</v>
          </cell>
          <cell r="P9">
            <v>8550.7000000000007</v>
          </cell>
          <cell r="R9">
            <v>33374.5</v>
          </cell>
        </row>
        <row r="10">
          <cell r="C10" t="str">
            <v>Fondo Fijo de Caja</v>
          </cell>
          <cell r="E10">
            <v>2.5</v>
          </cell>
          <cell r="G10">
            <v>2.5</v>
          </cell>
          <cell r="I10">
            <v>0</v>
          </cell>
          <cell r="L10" t="str">
            <v>Cuentas por Pagar</v>
          </cell>
          <cell r="N10">
            <v>8550.7000000000007</v>
          </cell>
          <cell r="P10">
            <v>8550.7000000000007</v>
          </cell>
          <cell r="R10">
            <v>0</v>
          </cell>
        </row>
        <row r="11">
          <cell r="C11" t="str">
            <v>Bancos</v>
          </cell>
          <cell r="E11">
            <v>20205.900000000001</v>
          </cell>
          <cell r="G11">
            <v>20205.900000000001</v>
          </cell>
          <cell r="I11">
            <v>0</v>
          </cell>
          <cell r="L11" t="str">
            <v>Retenciones a Favor de Terceros por Pagar</v>
          </cell>
          <cell r="N11">
            <v>609.70000000000005</v>
          </cell>
          <cell r="P11">
            <v>609.70000000000005</v>
          </cell>
          <cell r="R11">
            <v>0</v>
          </cell>
        </row>
        <row r="12">
          <cell r="C12" t="str">
            <v>Inversiones en Instituciones Financieras</v>
          </cell>
          <cell r="E12">
            <v>9089.6</v>
          </cell>
          <cell r="G12">
            <v>9089.6</v>
          </cell>
          <cell r="I12">
            <v>0</v>
          </cell>
        </row>
        <row r="13">
          <cell r="C13" t="str">
            <v>Deudores Diversos</v>
          </cell>
          <cell r="E13">
            <v>38429.300000000003</v>
          </cell>
          <cell r="G13">
            <v>38429.300000000003</v>
          </cell>
          <cell r="I13">
            <v>0</v>
          </cell>
        </row>
        <row r="14">
          <cell r="C14" t="str">
            <v>Anticipo a Proveedores</v>
          </cell>
          <cell r="E14">
            <v>54.3</v>
          </cell>
          <cell r="G14">
            <v>54.3</v>
          </cell>
          <cell r="I14">
            <v>0</v>
          </cell>
        </row>
        <row r="15">
          <cell r="C15" t="str">
            <v>Inventario para Ventas</v>
          </cell>
          <cell r="E15">
            <v>169.2</v>
          </cell>
          <cell r="G15">
            <v>169.2</v>
          </cell>
          <cell r="I15">
            <v>0</v>
          </cell>
        </row>
        <row r="16">
          <cell r="C16" t="str">
            <v>Estimaciòn para Cuentas Incobrables</v>
          </cell>
          <cell r="E16">
            <v>14.5</v>
          </cell>
          <cell r="G16">
            <v>14.5</v>
          </cell>
        </row>
        <row r="17">
          <cell r="E17" t="str">
            <v>_</v>
          </cell>
          <cell r="G17" t="str">
            <v>_</v>
          </cell>
          <cell r="I17" t="str">
            <v>_</v>
          </cell>
          <cell r="N17" t="str">
            <v>_</v>
          </cell>
          <cell r="P17" t="str">
            <v>_</v>
          </cell>
          <cell r="R17" t="str">
            <v>_</v>
          </cell>
        </row>
        <row r="18">
          <cell r="B18" t="str">
            <v xml:space="preserve">    TOTAL CIRCULANTE</v>
          </cell>
          <cell r="C18" t="str">
            <v xml:space="preserve">    TOTAL CIRCULANTE</v>
          </cell>
          <cell r="E18">
            <v>67965.3</v>
          </cell>
          <cell r="G18">
            <v>67965.3</v>
          </cell>
          <cell r="I18">
            <v>0</v>
          </cell>
          <cell r="K18" t="str">
            <v xml:space="preserve">    TOTAL A CORTO PLAZO</v>
          </cell>
          <cell r="L18" t="str">
            <v xml:space="preserve">    TOTAL A CORTO PLAZO</v>
          </cell>
          <cell r="N18">
            <v>9160.4000000000015</v>
          </cell>
          <cell r="P18">
            <v>9160.4000000000015</v>
          </cell>
          <cell r="R18">
            <v>0</v>
          </cell>
        </row>
        <row r="19">
          <cell r="E19" t="str">
            <v>-</v>
          </cell>
          <cell r="G19" t="str">
            <v>-</v>
          </cell>
          <cell r="I19" t="str">
            <v>-</v>
          </cell>
          <cell r="N19" t="str">
            <v>-</v>
          </cell>
          <cell r="P19" t="str">
            <v>-</v>
          </cell>
          <cell r="R19" t="str">
            <v>-</v>
          </cell>
        </row>
        <row r="21">
          <cell r="B21" t="str">
            <v>FIJO</v>
          </cell>
          <cell r="C21" t="str">
            <v>Bienes Muebles</v>
          </cell>
          <cell r="E21">
            <v>29670</v>
          </cell>
          <cell r="G21">
            <v>50357.1</v>
          </cell>
          <cell r="I21">
            <v>-20687.099999999999</v>
          </cell>
        </row>
        <row r="22">
          <cell r="C22" t="str">
            <v>Bienes Muebles</v>
          </cell>
          <cell r="E22">
            <v>50357.1</v>
          </cell>
          <cell r="G22">
            <v>50357.1</v>
          </cell>
          <cell r="I22">
            <v>0</v>
          </cell>
        </row>
        <row r="23">
          <cell r="C23" t="str">
            <v>Bienes Inmuebles</v>
          </cell>
          <cell r="E23">
            <v>89600.5</v>
          </cell>
          <cell r="G23">
            <v>89600.5</v>
          </cell>
          <cell r="I23">
            <v>0</v>
          </cell>
        </row>
        <row r="24">
          <cell r="C24" t="str">
            <v>Revaluación de Bienes Muebles</v>
          </cell>
          <cell r="E24">
            <v>12456.5</v>
          </cell>
          <cell r="G24">
            <v>12456.5</v>
          </cell>
          <cell r="I24">
            <v>0</v>
          </cell>
        </row>
        <row r="25">
          <cell r="C25" t="str">
            <v>Revaluación de Bienes Inmuebles</v>
          </cell>
          <cell r="E25">
            <v>56095.5</v>
          </cell>
          <cell r="G25">
            <v>56095.5</v>
          </cell>
          <cell r="I25">
            <v>0</v>
          </cell>
        </row>
        <row r="26">
          <cell r="C26" t="str">
            <v>Depreciación Acumulada de Bienes Muebles</v>
          </cell>
          <cell r="E26">
            <v>-27805.4</v>
          </cell>
          <cell r="G26">
            <v>-27805.4</v>
          </cell>
          <cell r="I26">
            <v>0</v>
          </cell>
        </row>
        <row r="27">
          <cell r="C27" t="str">
            <v>Depreciación Acumulada de Bienes Inmuebles</v>
          </cell>
          <cell r="E27">
            <v>-28904.1</v>
          </cell>
          <cell r="G27">
            <v>-28904.1</v>
          </cell>
          <cell r="I27">
            <v>0</v>
          </cell>
        </row>
        <row r="28">
          <cell r="C28" t="str">
            <v>Depreciación Revaluada de Bienes Muebles</v>
          </cell>
          <cell r="E28">
            <v>-9852.7999999999993</v>
          </cell>
          <cell r="G28">
            <v>-9852.7999999999993</v>
          </cell>
          <cell r="I28">
            <v>0</v>
          </cell>
        </row>
        <row r="29">
          <cell r="C29" t="str">
            <v>Depreciación Revaluada de Bienes Inmuebles</v>
          </cell>
          <cell r="E29">
            <v>-18054.7</v>
          </cell>
          <cell r="G29">
            <v>-18054.7</v>
          </cell>
          <cell r="I29">
            <v>0</v>
          </cell>
          <cell r="N29" t="str">
            <v>-</v>
          </cell>
          <cell r="P29" t="str">
            <v>-</v>
          </cell>
          <cell r="R29" t="str">
            <v>-</v>
          </cell>
        </row>
        <row r="30">
          <cell r="C30" t="str">
            <v xml:space="preserve">    TOTAL FIJO</v>
          </cell>
          <cell r="E30" t="str">
            <v>_</v>
          </cell>
          <cell r="G30" t="str">
            <v>_</v>
          </cell>
          <cell r="I30" t="str">
            <v>_</v>
          </cell>
          <cell r="L30" t="str">
            <v xml:space="preserve">    TOTAL PASIVO</v>
          </cell>
          <cell r="N30" t="str">
            <v>-</v>
          </cell>
          <cell r="P30" t="str">
            <v>-</v>
          </cell>
          <cell r="R30" t="str">
            <v>-</v>
          </cell>
        </row>
        <row r="31">
          <cell r="B31" t="str">
            <v xml:space="preserve">    TOTAL FIJO</v>
          </cell>
          <cell r="E31">
            <v>123892.60000000002</v>
          </cell>
          <cell r="G31">
            <v>123892.60000000002</v>
          </cell>
          <cell r="I31">
            <v>0</v>
          </cell>
          <cell r="K31" t="str">
            <v xml:space="preserve">    TOTAL PASIVO</v>
          </cell>
          <cell r="N31">
            <v>9160.4000000000015</v>
          </cell>
          <cell r="P31">
            <v>9160.4000000000015</v>
          </cell>
          <cell r="R31">
            <v>0</v>
          </cell>
        </row>
        <row r="32">
          <cell r="E32" t="str">
            <v>-</v>
          </cell>
          <cell r="G32" t="str">
            <v>-</v>
          </cell>
          <cell r="I32" t="str">
            <v>-</v>
          </cell>
          <cell r="N32" t="str">
            <v>-</v>
          </cell>
          <cell r="P32" t="str">
            <v>-</v>
          </cell>
          <cell r="R32" t="str">
            <v>-</v>
          </cell>
        </row>
        <row r="33">
          <cell r="B33" t="str">
            <v>OTROS ACTIVOS</v>
          </cell>
          <cell r="C33" t="str">
            <v>Construcciones en Proceso</v>
          </cell>
          <cell r="E33">
            <v>60484.4</v>
          </cell>
          <cell r="G33">
            <v>17592.400000000001</v>
          </cell>
          <cell r="I33">
            <v>42892</v>
          </cell>
          <cell r="K33" t="str">
            <v>PATRIMONIO</v>
          </cell>
          <cell r="L33" t="str">
            <v>Patrimonio</v>
          </cell>
          <cell r="N33">
            <v>90603.3</v>
          </cell>
          <cell r="P33">
            <v>106128.9</v>
          </cell>
          <cell r="R33">
            <v>-15525.599999999991</v>
          </cell>
        </row>
        <row r="34">
          <cell r="B34" t="str">
            <v>OTROS ACTIVOS</v>
          </cell>
          <cell r="C34" t="str">
            <v>Depósitos en Garantía</v>
          </cell>
          <cell r="G34">
            <v>26.9</v>
          </cell>
          <cell r="I34">
            <v>-26.9</v>
          </cell>
          <cell r="K34" t="str">
            <v>PATRIMONIO</v>
          </cell>
          <cell r="L34" t="str">
            <v>Resultado de Ejercicios Anteriores</v>
          </cell>
          <cell r="N34">
            <v>26128.799999999999</v>
          </cell>
          <cell r="P34">
            <v>795.6</v>
          </cell>
          <cell r="R34">
            <v>25333.200000000001</v>
          </cell>
        </row>
        <row r="35">
          <cell r="C35" t="str">
            <v>Construcciones en Proceso</v>
          </cell>
          <cell r="E35">
            <v>17592.400000000001</v>
          </cell>
          <cell r="G35">
            <v>17592.400000000001</v>
          </cell>
          <cell r="I35">
            <v>0</v>
          </cell>
          <cell r="L35" t="str">
            <v>Patrimonio</v>
          </cell>
          <cell r="N35">
            <v>106128.9</v>
          </cell>
          <cell r="P35">
            <v>106128.9</v>
          </cell>
          <cell r="R35">
            <v>0</v>
          </cell>
        </row>
        <row r="36">
          <cell r="C36" t="str">
            <v>Depósitos en Garantía</v>
          </cell>
          <cell r="E36">
            <v>26.9</v>
          </cell>
          <cell r="G36">
            <v>26.9</v>
          </cell>
          <cell r="I36">
            <v>0</v>
          </cell>
          <cell r="L36" t="str">
            <v>Resultado de Ejercicios Anteriores</v>
          </cell>
          <cell r="N36">
            <v>795.6</v>
          </cell>
          <cell r="P36">
            <v>795.6</v>
          </cell>
          <cell r="R36">
            <v>0</v>
          </cell>
        </row>
        <row r="37">
          <cell r="C37" t="str">
            <v>Gastos de Instalación</v>
          </cell>
          <cell r="E37">
            <v>1305.5</v>
          </cell>
          <cell r="G37">
            <v>1305.5</v>
          </cell>
          <cell r="I37">
            <v>0</v>
          </cell>
          <cell r="L37" t="str">
            <v xml:space="preserve">Resultado del Ejercicio </v>
          </cell>
          <cell r="N37">
            <v>26094.3</v>
          </cell>
          <cell r="P37">
            <v>26094.3</v>
          </cell>
          <cell r="R37">
            <v>0</v>
          </cell>
        </row>
        <row r="38">
          <cell r="C38" t="str">
            <v>Amortización Acumulada de Gastos de Instalación</v>
          </cell>
          <cell r="E38">
            <v>-580</v>
          </cell>
          <cell r="G38">
            <v>-580</v>
          </cell>
          <cell r="I38">
            <v>0</v>
          </cell>
          <cell r="L38" t="str">
            <v>Superávit por Revaluación</v>
          </cell>
          <cell r="N38">
            <v>68114.3</v>
          </cell>
          <cell r="P38">
            <v>68114.3</v>
          </cell>
          <cell r="R38">
            <v>0</v>
          </cell>
        </row>
        <row r="39">
          <cell r="C39" t="str">
            <v>Pagos Anticipados</v>
          </cell>
          <cell r="E39">
            <v>90.8</v>
          </cell>
          <cell r="G39">
            <v>90.8</v>
          </cell>
          <cell r="I39">
            <v>0</v>
          </cell>
          <cell r="L39" t="str">
            <v xml:space="preserve">    TOTAL PATRIMONIO</v>
          </cell>
          <cell r="N39">
            <v>300368.3</v>
          </cell>
          <cell r="P39">
            <v>201133.09999999998</v>
          </cell>
          <cell r="R39">
            <v>99235.200000000012</v>
          </cell>
        </row>
        <row r="40">
          <cell r="E40" t="str">
            <v>_</v>
          </cell>
          <cell r="G40" t="str">
            <v>_</v>
          </cell>
          <cell r="I40" t="str">
            <v>_</v>
          </cell>
          <cell r="N40" t="str">
            <v>_</v>
          </cell>
          <cell r="P40" t="str">
            <v>_</v>
          </cell>
          <cell r="R40" t="str">
            <v>_</v>
          </cell>
        </row>
        <row r="41">
          <cell r="B41" t="str">
            <v xml:space="preserve">    TOTAL DIFERIDO</v>
          </cell>
          <cell r="C41" t="str">
            <v>TOTAL OTROS ACTIVOS</v>
          </cell>
          <cell r="E41">
            <v>18435.600000000002</v>
          </cell>
          <cell r="G41">
            <v>18435.600000000002</v>
          </cell>
          <cell r="I41">
            <v>0</v>
          </cell>
          <cell r="K41" t="str">
            <v xml:space="preserve">    TOTAL PATRIMONIO</v>
          </cell>
          <cell r="L41" t="str">
            <v xml:space="preserve">    TOTAL PASIVO Y PATRIMONIO</v>
          </cell>
          <cell r="N41">
            <v>201133.09999999998</v>
          </cell>
          <cell r="P41">
            <v>201133.09999999998</v>
          </cell>
          <cell r="R41">
            <v>0</v>
          </cell>
        </row>
        <row r="42">
          <cell r="E42" t="str">
            <v>_</v>
          </cell>
          <cell r="G42" t="str">
            <v>_</v>
          </cell>
          <cell r="I42" t="str">
            <v>_</v>
          </cell>
          <cell r="N42" t="str">
            <v>_</v>
          </cell>
          <cell r="P42" t="str">
            <v>_</v>
          </cell>
          <cell r="R42" t="str">
            <v>_</v>
          </cell>
        </row>
        <row r="43">
          <cell r="B43" t="str">
            <v xml:space="preserve">    TOTAL ACTIVO</v>
          </cell>
          <cell r="E43">
            <v>210293.50000000003</v>
          </cell>
          <cell r="G43">
            <v>210293.50000000003</v>
          </cell>
          <cell r="I43">
            <v>0</v>
          </cell>
          <cell r="K43" t="str">
            <v xml:space="preserve">    TOTAL PASIVO Y PATRIMONIO</v>
          </cell>
          <cell r="N43">
            <v>210293.49999999997</v>
          </cell>
          <cell r="P43">
            <v>210293.49999999997</v>
          </cell>
          <cell r="R43">
            <v>0</v>
          </cell>
        </row>
        <row r="44">
          <cell r="E44" t="str">
            <v>=</v>
          </cell>
          <cell r="G44" t="str">
            <v>=</v>
          </cell>
          <cell r="I44" t="str">
            <v>=</v>
          </cell>
          <cell r="N44" t="str">
            <v>=</v>
          </cell>
          <cell r="P44" t="str">
            <v>=</v>
          </cell>
          <cell r="R44" t="str">
            <v>=</v>
          </cell>
        </row>
        <row r="45">
          <cell r="B45" t="str">
            <v>* FUENTE: Elaboración propia OSFEM.</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nfig"/>
      <sheetName val="dashboard"/>
    </sheetNames>
    <sheetDataSet>
      <sheetData sheetId="0">
        <row r="3">
          <cell r="AF3" t="str">
            <v>Freeform 685</v>
          </cell>
        </row>
      </sheetData>
      <sheetData sheetId="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O PRES"/>
      <sheetName val="COMP_INGRESOS"/>
      <sheetName val="COMP ING 05-09"/>
      <sheetName val="PROPORCIÓN PAS-ING"/>
      <sheetName val="COMP. EGRESOS CAP"/>
      <sheetName val="AMPLIACIONES"/>
      <sheetName val="AMPLIACIONES GRAF"/>
      <sheetName val="COMP EGR EJERCIDO 05-09"/>
      <sheetName val="EDO POS FINAN"/>
      <sheetName val="EDO_RESULTADOS"/>
      <sheetName val="FLUJO DE EFECTIVO ok"/>
      <sheetName val="EDO MOD AL PATRIMONIO"/>
      <sheetName val="CAPITAL DE TRABAJO"/>
      <sheetName val="EJERCIDO EN OBRA"/>
      <sheetName val="EVOL. DEUDA"/>
      <sheetName val="ACCIONES CONT INT"/>
      <sheetName val="PLAZAS (2)"/>
      <sheetName val="OBSERVACIONES (2)"/>
      <sheetName val="ESTADÍSTIC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o"/>
      <sheetName val="une"/>
      <sheetName val="Presupuesto"/>
      <sheetName val="paf historico"/>
      <sheetName val="entrantes"/>
      <sheetName val="ESTATAL"/>
      <sheetName val="programa"/>
      <sheetName val="habitantes"/>
      <sheetName val="10 PRINCIPALES"/>
      <sheetName val="125 MUNICIPIOS"/>
    </sheetNames>
    <sheetDataSet>
      <sheetData sheetId="0">
        <row r="2">
          <cell r="B2" t="str">
            <v>Acambay de Ruíz Castañeda</v>
          </cell>
          <cell r="C2" t="str">
            <v>MARIBEL ALCANTARA NUÑEZ</v>
          </cell>
          <cell r="D2" t="str">
            <v>pri</v>
          </cell>
          <cell r="E2" t="str">
            <v>Acambay_de_Ruíz_Castañeda</v>
          </cell>
        </row>
        <row r="3">
          <cell r="B3" t="str">
            <v>Acolman</v>
          </cell>
          <cell r="C3" t="str">
            <v>RIGOBERTO CORTES MELGOZA</v>
          </cell>
          <cell r="D3" t="str">
            <v>pt alianza morena</v>
          </cell>
          <cell r="E3" t="str">
            <v>Acolman</v>
          </cell>
        </row>
        <row r="4">
          <cell r="B4" t="str">
            <v>Aculco</v>
          </cell>
          <cell r="C4" t="str">
            <v>JORGE ALFREDO OSORNIO VICTORIA</v>
          </cell>
          <cell r="D4" t="str">
            <v>pan pri prd</v>
          </cell>
          <cell r="E4" t="str">
            <v>Aculco</v>
          </cell>
        </row>
        <row r="5">
          <cell r="B5" t="str">
            <v>Almoloya de Alquisiras</v>
          </cell>
          <cell r="C5" t="str">
            <v>LEOPOLDO DOMINGUEZ FLORES</v>
          </cell>
          <cell r="D5" t="str">
            <v>pan pri prd</v>
          </cell>
          <cell r="E5" t="str">
            <v>Almoloya_de_Alquisiras</v>
          </cell>
        </row>
        <row r="6">
          <cell r="B6" t="str">
            <v>Almoloya de Juárez</v>
          </cell>
          <cell r="C6" t="str">
            <v>OSCAR SANCHEZ GARCIA</v>
          </cell>
          <cell r="D6" t="str">
            <v>pri</v>
          </cell>
          <cell r="E6" t="str">
            <v>Almoloya_de_Juárez</v>
          </cell>
        </row>
        <row r="7">
          <cell r="B7" t="str">
            <v>Almoloya del Río</v>
          </cell>
          <cell r="C7" t="str">
            <v>ESMERALDA GONZALEZ LAGUNAS</v>
          </cell>
          <cell r="D7" t="str">
            <v>verde</v>
          </cell>
          <cell r="E7" t="str">
            <v>Almoloya_del_Río</v>
          </cell>
        </row>
        <row r="8">
          <cell r="B8" t="str">
            <v>Amanalco</v>
          </cell>
          <cell r="C8" t="str">
            <v>MARIA ELENA MARTINEZ ROBLES</v>
          </cell>
          <cell r="D8" t="str">
            <v>movimiento ciudadano</v>
          </cell>
          <cell r="E8" t="str">
            <v>Amanalco</v>
          </cell>
        </row>
        <row r="9">
          <cell r="B9" t="str">
            <v>Amatepec</v>
          </cell>
          <cell r="C9" t="str">
            <v>OBED SANTOS ROJO</v>
          </cell>
          <cell r="D9" t="str">
            <v>pan pri prd</v>
          </cell>
          <cell r="E9" t="str">
            <v>Amatepec</v>
          </cell>
        </row>
        <row r="10">
          <cell r="B10" t="str">
            <v>Amecameca</v>
          </cell>
          <cell r="C10" t="str">
            <v>IVETTE TOPETE GARCIA</v>
          </cell>
          <cell r="D10" t="str">
            <v>pri</v>
          </cell>
          <cell r="E10" t="str">
            <v>Amecameca</v>
          </cell>
        </row>
        <row r="11">
          <cell r="B11" t="str">
            <v>Apaxco</v>
          </cell>
          <cell r="C11" t="str">
            <v>JESUS GASPAR MONTIEL RODRIGUEZ</v>
          </cell>
          <cell r="D11" t="str">
            <v>fuerza mexico</v>
          </cell>
          <cell r="E11" t="str">
            <v>Apaxco</v>
          </cell>
        </row>
        <row r="12">
          <cell r="B12" t="str">
            <v>Atenco</v>
          </cell>
          <cell r="C12" t="str">
            <v>TALIA CITLALI CRUZ SANCHEZ</v>
          </cell>
          <cell r="D12" t="str">
            <v>pt alianza morena</v>
          </cell>
          <cell r="E12" t="str">
            <v>Atenco</v>
          </cell>
        </row>
        <row r="13">
          <cell r="B13" t="str">
            <v>Atizapán</v>
          </cell>
          <cell r="C13" t="str">
            <v>ISAAC REYES SALAZAR</v>
          </cell>
          <cell r="D13" t="str">
            <v>pri</v>
          </cell>
          <cell r="E13" t="str">
            <v>Atizapán</v>
          </cell>
        </row>
        <row r="14">
          <cell r="B14" t="str">
            <v>Atizapán de Zaragoza</v>
          </cell>
          <cell r="C14" t="str">
            <v>PEDRO DAVID RODRÍGUEZ VILLEGAS</v>
          </cell>
          <cell r="D14" t="str">
            <v>pan pri prd</v>
          </cell>
          <cell r="E14" t="str">
            <v>Atizapán_de_Zaragoza</v>
          </cell>
        </row>
        <row r="15">
          <cell r="B15" t="str">
            <v>Atlacomulco</v>
          </cell>
          <cell r="C15" t="str">
            <v>MARISOL DEL SOCORRO ARIAS FLORES</v>
          </cell>
          <cell r="D15" t="str">
            <v>pan pri prd</v>
          </cell>
          <cell r="E15" t="str">
            <v>Atlacomulco</v>
          </cell>
        </row>
        <row r="16">
          <cell r="B16" t="str">
            <v>Atlautla</v>
          </cell>
          <cell r="C16" t="str">
            <v>LUIS ENRIQUE VALENCIA VENEGAS</v>
          </cell>
          <cell r="D16" t="str">
            <v>pt alianza morena</v>
          </cell>
          <cell r="E16" t="str">
            <v>Atlautla</v>
          </cell>
        </row>
        <row r="17">
          <cell r="B17" t="str">
            <v>Axapusco</v>
          </cell>
          <cell r="C17" t="str">
            <v>MIRIAM CORONEL MENESES</v>
          </cell>
          <cell r="D17" t="str">
            <v>pri</v>
          </cell>
          <cell r="E17" t="str">
            <v>Axapusco</v>
          </cell>
        </row>
        <row r="18">
          <cell r="B18" t="str">
            <v>Ayapango</v>
          </cell>
          <cell r="C18" t="str">
            <v>RENE MARTIN VELAZQUEZ SORIANO</v>
          </cell>
          <cell r="D18" t="str">
            <v>prd</v>
          </cell>
          <cell r="E18" t="str">
            <v>Ayapango</v>
          </cell>
        </row>
        <row r="19">
          <cell r="B19" t="str">
            <v>Calimaya</v>
          </cell>
          <cell r="C19" t="str">
            <v>OSCAR HERNANDEZ MEZA</v>
          </cell>
          <cell r="D19" t="str">
            <v>pan pri prd</v>
          </cell>
          <cell r="E19" t="str">
            <v>Calimaya</v>
          </cell>
        </row>
        <row r="20">
          <cell r="B20" t="str">
            <v>Capulhuac</v>
          </cell>
          <cell r="C20" t="str">
            <v>CASIMIRO EMMANUEL ALVARADO DIAZ</v>
          </cell>
          <cell r="D20" t="str">
            <v>pri</v>
          </cell>
          <cell r="E20" t="str">
            <v>Capulhuac</v>
          </cell>
        </row>
        <row r="21">
          <cell r="B21" t="str">
            <v>Chalco</v>
          </cell>
          <cell r="C21" t="str">
            <v>JOSE MIGUEL GUTIERREZ MORALES</v>
          </cell>
          <cell r="D21" t="str">
            <v>pt alianza morena</v>
          </cell>
          <cell r="E21" t="str">
            <v>Chalco</v>
          </cell>
        </row>
        <row r="22">
          <cell r="B22" t="str">
            <v>Chapa de Mota</v>
          </cell>
          <cell r="C22" t="str">
            <v>ANICETO PASTOR CRUZ GARCÍA</v>
          </cell>
          <cell r="D22" t="str">
            <v>pan pri prd</v>
          </cell>
          <cell r="E22" t="str">
            <v>Chapa_de_Mota</v>
          </cell>
        </row>
        <row r="23">
          <cell r="B23" t="str">
            <v>Chapultepec</v>
          </cell>
          <cell r="C23" t="str">
            <v>LAURA AMALIA GONZALEZ MARTINEZ</v>
          </cell>
          <cell r="D23" t="str">
            <v>pan pri prd</v>
          </cell>
          <cell r="E23" t="str">
            <v>Chapultepec</v>
          </cell>
        </row>
        <row r="24">
          <cell r="B24" t="str">
            <v>Chiautla</v>
          </cell>
          <cell r="C24" t="str">
            <v>MARICELA MELO ROJAS</v>
          </cell>
          <cell r="D24" t="str">
            <v>pri</v>
          </cell>
          <cell r="E24" t="str">
            <v>Chiautla</v>
          </cell>
        </row>
        <row r="25">
          <cell r="B25" t="str">
            <v>Chicoloapan</v>
          </cell>
          <cell r="C25" t="str">
            <v>NANCY JAZMIN GOMEZ VARGAS</v>
          </cell>
          <cell r="D25" t="str">
            <v>pt alianza morena</v>
          </cell>
          <cell r="E25" t="str">
            <v>Chicoloapan</v>
          </cell>
        </row>
        <row r="26">
          <cell r="B26" t="str">
            <v>Chiconcuac</v>
          </cell>
          <cell r="C26" t="str">
            <v>AGUSTINA CATALINA VELASCO VICUÑA</v>
          </cell>
          <cell r="D26" t="str">
            <v>pt alianza morena</v>
          </cell>
          <cell r="E26" t="str">
            <v>Chiconcuac</v>
          </cell>
        </row>
        <row r="27">
          <cell r="B27" t="str">
            <v>Chimalhuacán</v>
          </cell>
          <cell r="C27" t="str">
            <v>XOCHITL FLORES JIMENEZ</v>
          </cell>
          <cell r="D27" t="str">
            <v>pt alianza morena</v>
          </cell>
          <cell r="E27" t="str">
            <v>Chimalhuacán</v>
          </cell>
        </row>
        <row r="28">
          <cell r="B28" t="str">
            <v>Coacalco de Berriozábal</v>
          </cell>
          <cell r="C28" t="str">
            <v>DAVID SANCHEZ ISIDORO</v>
          </cell>
          <cell r="D28" t="str">
            <v>pan pri prd</v>
          </cell>
          <cell r="E28" t="str">
            <v>Coacalco_de_Berriozábal</v>
          </cell>
        </row>
        <row r="29">
          <cell r="B29" t="str">
            <v>Coatepec Harinas</v>
          </cell>
          <cell r="C29" t="str">
            <v>MARCO ANTONIO DIAZ JUAREZ</v>
          </cell>
          <cell r="D29" t="str">
            <v>pan pri prd</v>
          </cell>
          <cell r="E29" t="str">
            <v>Coatepec_Harinas</v>
          </cell>
        </row>
        <row r="30">
          <cell r="B30" t="str">
            <v>Cocotitlán</v>
          </cell>
          <cell r="C30" t="str">
            <v>FELIX GUZMAN FLORIN</v>
          </cell>
          <cell r="D30" t="str">
            <v>movimiento ciudadano</v>
          </cell>
          <cell r="E30" t="str">
            <v>Cocotitlán</v>
          </cell>
        </row>
        <row r="31">
          <cell r="B31" t="str">
            <v>Coyotepec</v>
          </cell>
          <cell r="C31" t="str">
            <v>ANDRES OSCAR MONTOYA MARTINEZ</v>
          </cell>
          <cell r="D31" t="str">
            <v>pt alianza morena</v>
          </cell>
          <cell r="E31" t="str">
            <v>Coyotepec</v>
          </cell>
        </row>
        <row r="32">
          <cell r="B32" t="str">
            <v>Cuautitlán</v>
          </cell>
          <cell r="C32" t="str">
            <v>ALDO LEDEZMA REYNA</v>
          </cell>
          <cell r="D32" t="str">
            <v>pan pri prd</v>
          </cell>
          <cell r="E32" t="str">
            <v>Cuautitlán</v>
          </cell>
        </row>
        <row r="33">
          <cell r="B33" t="str">
            <v>Cuautitlán Izcalli</v>
          </cell>
          <cell r="C33" t="str">
            <v>KARLA LETICIA FIESCO GARCIA</v>
          </cell>
          <cell r="D33" t="str">
            <v>pan pri prd</v>
          </cell>
          <cell r="E33" t="str">
            <v>Cuautitlán_Izcalli</v>
          </cell>
        </row>
        <row r="34">
          <cell r="B34" t="str">
            <v>Donato Guerra</v>
          </cell>
          <cell r="C34" t="str">
            <v>MARIA DEL CARMEN ALBARRAN GABRIEL</v>
          </cell>
          <cell r="D34" t="str">
            <v>pan pri prd</v>
          </cell>
          <cell r="E34" t="str">
            <v>Donato_Guerra</v>
          </cell>
        </row>
        <row r="35">
          <cell r="B35" t="str">
            <v>Ecatepec de Morelos</v>
          </cell>
          <cell r="C35" t="str">
            <v>LUIS FERNANDO VILCHIS CONTRERAS</v>
          </cell>
          <cell r="D35" t="str">
            <v>pt alianza morena</v>
          </cell>
          <cell r="E35" t="str">
            <v>Ecatepec_de_Morelos</v>
          </cell>
        </row>
        <row r="36">
          <cell r="B36" t="str">
            <v>Ecatzingo</v>
          </cell>
          <cell r="C36" t="str">
            <v>REBECA PEREZ MARTINEZ</v>
          </cell>
          <cell r="D36" t="str">
            <v>pri</v>
          </cell>
          <cell r="E36" t="str">
            <v>Ecatzingo</v>
          </cell>
        </row>
        <row r="37">
          <cell r="B37" t="str">
            <v>El Oro</v>
          </cell>
          <cell r="C37" t="str">
            <v>RUTH SALAZAR GARCÍA</v>
          </cell>
          <cell r="D37" t="str">
            <v>pri</v>
          </cell>
          <cell r="E37" t="str">
            <v>El_Oro</v>
          </cell>
        </row>
        <row r="38">
          <cell r="B38" t="str">
            <v>Huehuetoca</v>
          </cell>
          <cell r="C38" t="str">
            <v>MILTON CASTAÑEDA DIAZ</v>
          </cell>
          <cell r="D38" t="str">
            <v>pan pri prd</v>
          </cell>
          <cell r="E38" t="str">
            <v>Huehuetoca</v>
          </cell>
        </row>
        <row r="39">
          <cell r="B39" t="str">
            <v>Hueypoxtla</v>
          </cell>
          <cell r="C39" t="str">
            <v>DIEGO VARGAS COLIN</v>
          </cell>
          <cell r="D39" t="str">
            <v>pri</v>
          </cell>
          <cell r="E39" t="str">
            <v>Hueypoxtla</v>
          </cell>
        </row>
        <row r="40">
          <cell r="B40" t="str">
            <v>Huixquilucan</v>
          </cell>
          <cell r="C40" t="str">
            <v>ROMINA CONTRERAS CARRASCO</v>
          </cell>
          <cell r="D40" t="str">
            <v>pan</v>
          </cell>
          <cell r="E40" t="str">
            <v>Huixquilucan</v>
          </cell>
        </row>
        <row r="41">
          <cell r="B41" t="str">
            <v>Isidro Fabela</v>
          </cell>
          <cell r="C41" t="str">
            <v>ASTRID ANITA DAVILA ORDOÑEZ</v>
          </cell>
          <cell r="D41" t="str">
            <v>pri</v>
          </cell>
          <cell r="E41" t="str">
            <v>Isidro_Fabela</v>
          </cell>
        </row>
        <row r="42">
          <cell r="B42" t="str">
            <v>Ixtapaluca</v>
          </cell>
          <cell r="C42" t="str">
            <v>FELIPE RAFAEL ARVIZU DE LA LUZ</v>
          </cell>
          <cell r="D42" t="str">
            <v>pt alianza morena</v>
          </cell>
          <cell r="E42" t="str">
            <v>Ixtapaluca</v>
          </cell>
        </row>
        <row r="43">
          <cell r="B43" t="str">
            <v>Ixtapan de la Sal</v>
          </cell>
          <cell r="C43" t="str">
            <v>EDGAR MISAEL OCAMPO AYALA</v>
          </cell>
          <cell r="D43" t="str">
            <v>pt alianza morena</v>
          </cell>
          <cell r="E43" t="str">
            <v>Ixtapan_de_la_Sal</v>
          </cell>
        </row>
        <row r="44">
          <cell r="B44" t="str">
            <v>Ixtapan del Oro</v>
          </cell>
          <cell r="C44" t="str">
            <v>BENIGNO ARROYO BAUTISTA</v>
          </cell>
          <cell r="D44" t="str">
            <v>pt alianza morena</v>
          </cell>
          <cell r="E44" t="str">
            <v>Ixtapan_del_Oro</v>
          </cell>
        </row>
        <row r="45">
          <cell r="B45" t="str">
            <v>Ixtlahuaca</v>
          </cell>
          <cell r="C45" t="str">
            <v>ABUZEID LOZANO CASTAÑEDA</v>
          </cell>
          <cell r="D45" t="str">
            <v>pan pri prd</v>
          </cell>
          <cell r="E45" t="str">
            <v>Ixtlahuaca</v>
          </cell>
        </row>
        <row r="46">
          <cell r="B46" t="str">
            <v>Jaltenco</v>
          </cell>
          <cell r="C46" t="str">
            <v>MARIA DEL ROSARIO PAYNE ISLAS</v>
          </cell>
          <cell r="D46" t="str">
            <v>morena</v>
          </cell>
          <cell r="E46" t="str">
            <v>Jaltenco</v>
          </cell>
        </row>
        <row r="47">
          <cell r="B47" t="str">
            <v>Jilotepec</v>
          </cell>
          <cell r="C47" t="str">
            <v>RODOLFO NOGUES BARAJAS</v>
          </cell>
          <cell r="D47" t="str">
            <v>pan pri prd</v>
          </cell>
          <cell r="E47" t="str">
            <v>Jilotepec</v>
          </cell>
        </row>
        <row r="48">
          <cell r="B48" t="str">
            <v>Jilotzingo</v>
          </cell>
          <cell r="C48" t="str">
            <v>ANA TERESA CASAS GONZALEZ</v>
          </cell>
          <cell r="D48" t="str">
            <v>pri</v>
          </cell>
          <cell r="E48" t="str">
            <v>Jilotzingo</v>
          </cell>
        </row>
        <row r="49">
          <cell r="B49" t="str">
            <v>Jiquipilco</v>
          </cell>
          <cell r="C49" t="str">
            <v>FELIPE DE JESUS SANCHEZ DAVILA</v>
          </cell>
          <cell r="D49" t="str">
            <v>pan pri prd</v>
          </cell>
          <cell r="E49" t="str">
            <v>Jiquipilco</v>
          </cell>
        </row>
        <row r="50">
          <cell r="B50" t="str">
            <v>Jocotitlán</v>
          </cell>
          <cell r="C50" t="str">
            <v>JOSE JESUS CEDILLO GONZALEZ</v>
          </cell>
          <cell r="D50" t="str">
            <v>pri</v>
          </cell>
          <cell r="E50" t="str">
            <v>Jocotitlán</v>
          </cell>
        </row>
        <row r="51">
          <cell r="B51" t="str">
            <v>Joquicingo</v>
          </cell>
          <cell r="C51" t="str">
            <v>RAUSEL CERVANTES HUERTAS</v>
          </cell>
          <cell r="D51" t="str">
            <v>verde</v>
          </cell>
          <cell r="E51" t="str">
            <v>Joquicingo</v>
          </cell>
        </row>
        <row r="52">
          <cell r="B52" t="str">
            <v>Juchitepec</v>
          </cell>
          <cell r="C52" t="str">
            <v>MARISOL NAVA LINARES</v>
          </cell>
          <cell r="D52" t="str">
            <v>pri</v>
          </cell>
          <cell r="E52" t="str">
            <v>Juchitepec</v>
          </cell>
        </row>
        <row r="53">
          <cell r="B53" t="str">
            <v>La Paz</v>
          </cell>
          <cell r="C53" t="str">
            <v>CRISTINA GONZALEZ CRUZ</v>
          </cell>
          <cell r="D53" t="str">
            <v>pan pri prd</v>
          </cell>
          <cell r="E53" t="str">
            <v>La_Paz</v>
          </cell>
        </row>
        <row r="54">
          <cell r="B54" t="str">
            <v>Lerma</v>
          </cell>
          <cell r="C54" t="str">
            <v>MIGUEL ANGEL RAMIREZ PONCE</v>
          </cell>
          <cell r="D54" t="str">
            <v>pri</v>
          </cell>
          <cell r="E54" t="str">
            <v>Lerma</v>
          </cell>
        </row>
        <row r="55">
          <cell r="B55" t="str">
            <v>Luvianos</v>
          </cell>
          <cell r="C55" t="str">
            <v>ROSA MARIA GARDUÑO CIENFUEGOS</v>
          </cell>
          <cell r="D55" t="str">
            <v>pan pri prd</v>
          </cell>
          <cell r="E55" t="str">
            <v>Luvianos</v>
          </cell>
        </row>
        <row r="56">
          <cell r="B56" t="str">
            <v>Malinalco</v>
          </cell>
          <cell r="C56" t="str">
            <v>JUAN ANTONIO MENDOZA PEDROZA</v>
          </cell>
          <cell r="D56" t="str">
            <v>verde</v>
          </cell>
          <cell r="E56" t="str">
            <v>Malinalco</v>
          </cell>
        </row>
        <row r="57">
          <cell r="B57" t="str">
            <v>Melchor Ocampo</v>
          </cell>
          <cell r="C57" t="str">
            <v>VICTORIA AURELIA VIQUEZ VEGA</v>
          </cell>
          <cell r="D57" t="str">
            <v>pt alianza morena</v>
          </cell>
          <cell r="E57" t="str">
            <v>Melchor_Ocampo</v>
          </cell>
        </row>
        <row r="58">
          <cell r="B58" t="str">
            <v>Metepec</v>
          </cell>
          <cell r="C58" t="str">
            <v>FERNANDO GUSTAVO FLORES FERNANDEZ</v>
          </cell>
          <cell r="D58" t="str">
            <v>pan pri prd</v>
          </cell>
          <cell r="E58" t="str">
            <v>Metepec</v>
          </cell>
        </row>
        <row r="59">
          <cell r="B59" t="str">
            <v>Mexicaltzingo</v>
          </cell>
          <cell r="C59" t="str">
            <v>ARIADNE SARAY BENITEZ ESPINOZA</v>
          </cell>
          <cell r="D59" t="str">
            <v>pan pri prd</v>
          </cell>
          <cell r="E59" t="str">
            <v>Mexicaltzingo</v>
          </cell>
        </row>
        <row r="60">
          <cell r="B60" t="str">
            <v>Morelos</v>
          </cell>
          <cell r="C60" t="str">
            <v>MIRIAM NANCY GARCIA ANTONIO</v>
          </cell>
          <cell r="D60" t="str">
            <v>pan pri prd</v>
          </cell>
          <cell r="E60" t="str">
            <v>Morelos</v>
          </cell>
        </row>
        <row r="61">
          <cell r="B61" t="str">
            <v>Naucalpan de Juárez</v>
          </cell>
          <cell r="C61" t="str">
            <v>ANGELICA MOYA MARIN</v>
          </cell>
          <cell r="D61" t="str">
            <v>pan pri prd</v>
          </cell>
          <cell r="E61" t="str">
            <v>Naucalpan_de_Juárez</v>
          </cell>
        </row>
        <row r="62">
          <cell r="B62" t="str">
            <v>Nextlalpan</v>
          </cell>
          <cell r="E62" t="str">
            <v>Nextlalpan</v>
          </cell>
        </row>
        <row r="63">
          <cell r="B63" t="str">
            <v>Nezahualcóyotl</v>
          </cell>
          <cell r="C63" t="str">
            <v>ADOLFO CERQUEDA REBOLLO</v>
          </cell>
          <cell r="D63" t="str">
            <v>pt alianza morena</v>
          </cell>
          <cell r="E63" t="str">
            <v>Nezahualcóyotl</v>
          </cell>
        </row>
        <row r="64">
          <cell r="B64" t="str">
            <v>Nicolás Romero</v>
          </cell>
          <cell r="C64" t="str">
            <v>ARMANDO NAVARRETE LOPEZ</v>
          </cell>
          <cell r="D64" t="str">
            <v>pt alianza morena</v>
          </cell>
          <cell r="E64" t="str">
            <v>Nicolás_Romero</v>
          </cell>
        </row>
        <row r="65">
          <cell r="B65" t="str">
            <v>Nopaltepec</v>
          </cell>
          <cell r="C65" t="str">
            <v>GUMARO WALDO LOPEZ</v>
          </cell>
          <cell r="D65" t="str">
            <v>pan</v>
          </cell>
          <cell r="E65" t="str">
            <v>Nopaltepec</v>
          </cell>
        </row>
        <row r="66">
          <cell r="B66" t="str">
            <v>Ocoyoacac</v>
          </cell>
          <cell r="C66" t="str">
            <v>SAMUEL VERDEJA RUIZ</v>
          </cell>
          <cell r="D66" t="str">
            <v>vede</v>
          </cell>
          <cell r="E66" t="str">
            <v>Ocoyoacac</v>
          </cell>
        </row>
        <row r="67">
          <cell r="B67" t="str">
            <v>Ocuilan</v>
          </cell>
          <cell r="C67" t="str">
            <v>EMILIO ARRIAGA VILLA</v>
          </cell>
          <cell r="D67" t="str">
            <v>pes</v>
          </cell>
          <cell r="E67" t="str">
            <v>Ocuilan</v>
          </cell>
        </row>
        <row r="68">
          <cell r="B68" t="str">
            <v>Otumba</v>
          </cell>
          <cell r="C68" t="str">
            <v>HILARION CORONEL LEMUS</v>
          </cell>
          <cell r="D68" t="str">
            <v>pri</v>
          </cell>
          <cell r="E68" t="str">
            <v>Otumba</v>
          </cell>
        </row>
        <row r="69">
          <cell r="B69" t="str">
            <v>Otzoloapan</v>
          </cell>
          <cell r="C69" t="str">
            <v>YURENI NUÑEZ GARCIA</v>
          </cell>
          <cell r="D69" t="str">
            <v>pan pri prd</v>
          </cell>
          <cell r="E69" t="str">
            <v>Otzoloapan</v>
          </cell>
        </row>
        <row r="70">
          <cell r="B70" t="str">
            <v>Otzolotepec</v>
          </cell>
          <cell r="C70" t="str">
            <v>ERIKA SEVILLA ALVARADO</v>
          </cell>
          <cell r="D70" t="str">
            <v>pt alianza morena</v>
          </cell>
          <cell r="E70" t="str">
            <v>Otzolotepec</v>
          </cell>
        </row>
        <row r="71">
          <cell r="B71" t="str">
            <v>Ozumba</v>
          </cell>
          <cell r="C71" t="str">
            <v>VALENTIN MARTINEZ CASTILLO</v>
          </cell>
          <cell r="D71" t="str">
            <v>pt alianza morena</v>
          </cell>
          <cell r="E71" t="str">
            <v>Ozumba</v>
          </cell>
        </row>
        <row r="72">
          <cell r="B72" t="str">
            <v>Papalotla</v>
          </cell>
          <cell r="C72" t="str">
            <v>RODRIGO RUIZ MARTINEZ</v>
          </cell>
          <cell r="D72" t="str">
            <v>pt alianza morena</v>
          </cell>
          <cell r="E72" t="str">
            <v>Papalotla</v>
          </cell>
        </row>
        <row r="73">
          <cell r="B73" t="str">
            <v>Polotitlán</v>
          </cell>
          <cell r="C73" t="str">
            <v>TERESITA SANCHEZ BARCENA</v>
          </cell>
          <cell r="D73" t="str">
            <v>pan pri prd</v>
          </cell>
          <cell r="E73" t="str">
            <v>Polotitlán</v>
          </cell>
        </row>
        <row r="74">
          <cell r="B74" t="str">
            <v>Rayón</v>
          </cell>
          <cell r="C74" t="str">
            <v>ERICK VLADIMIR CEDILLO HINOJOSA</v>
          </cell>
          <cell r="D74" t="str">
            <v>pan pri prd</v>
          </cell>
          <cell r="E74" t="str">
            <v>Rayón</v>
          </cell>
        </row>
        <row r="75">
          <cell r="B75" t="str">
            <v>San Antonio la Isla</v>
          </cell>
          <cell r="C75" t="str">
            <v>LIZETH MARLENE SANDOVAL COLINDRES</v>
          </cell>
          <cell r="D75" t="str">
            <v>pan pri prd</v>
          </cell>
          <cell r="E75" t="str">
            <v>San_Antonio_la_Isla</v>
          </cell>
        </row>
        <row r="76">
          <cell r="B76" t="str">
            <v>San Felipe del Progreso</v>
          </cell>
          <cell r="C76" t="str">
            <v>JAVIER JERONIMO APOLONIO</v>
          </cell>
          <cell r="D76" t="str">
            <v>pan pri prd</v>
          </cell>
          <cell r="E76" t="str">
            <v>San_Felipe_del_Progreso</v>
          </cell>
        </row>
        <row r="77">
          <cell r="B77" t="str">
            <v>San José del Rincón</v>
          </cell>
          <cell r="C77" t="str">
            <v>ANA MARIA VAZQUEZ CARMONA</v>
          </cell>
          <cell r="D77" t="str">
            <v>pan pri prd</v>
          </cell>
          <cell r="E77" t="str">
            <v>San_José_del_Rincón</v>
          </cell>
        </row>
        <row r="78">
          <cell r="B78" t="str">
            <v>San Martín de las Pirámides</v>
          </cell>
          <cell r="C78" t="str">
            <v>ERIC RUIZ MEDINA</v>
          </cell>
          <cell r="D78" t="str">
            <v>pan</v>
          </cell>
          <cell r="E78" t="str">
            <v>San_Martín_de_las_Pirámides</v>
          </cell>
        </row>
        <row r="79">
          <cell r="B79" t="str">
            <v>San Mateo Atenco</v>
          </cell>
          <cell r="C79" t="str">
            <v>ANA AURORA MUÑIZ NEYRA</v>
          </cell>
          <cell r="D79" t="str">
            <v>pan pri prd</v>
          </cell>
          <cell r="E79" t="str">
            <v>San_Mateo_Atenco</v>
          </cell>
        </row>
        <row r="80">
          <cell r="B80" t="str">
            <v>San Simón de Guerrero</v>
          </cell>
          <cell r="C80" t="str">
            <v>SARA MORA DE JESUS</v>
          </cell>
          <cell r="D80" t="str">
            <v>pan pri prd</v>
          </cell>
          <cell r="E80" t="str">
            <v>San_Simón_de_Guerrero</v>
          </cell>
        </row>
        <row r="81">
          <cell r="B81" t="str">
            <v>Santo Tomás</v>
          </cell>
          <cell r="C81" t="str">
            <v>MARIA DEL ROSARIO MATIAS ESQUIVEL</v>
          </cell>
          <cell r="D81" t="str">
            <v>pan pri prd</v>
          </cell>
          <cell r="E81" t="str">
            <v>Santo_Tomás</v>
          </cell>
        </row>
        <row r="82">
          <cell r="B82" t="str">
            <v>Soyaniquilpan de Juárez</v>
          </cell>
          <cell r="C82" t="str">
            <v>JESUS ESPINOSA ARCINIEGA</v>
          </cell>
          <cell r="D82" t="str">
            <v>pan pri prd</v>
          </cell>
          <cell r="E82" t="str">
            <v>Soyaniquilpan_de_Juárez</v>
          </cell>
        </row>
        <row r="83">
          <cell r="B83" t="str">
            <v>Sultepec</v>
          </cell>
          <cell r="C83" t="str">
            <v>ANA MARIA VAZQUEZ CARMONA</v>
          </cell>
          <cell r="D83" t="str">
            <v>verde</v>
          </cell>
          <cell r="E83" t="str">
            <v>Sultepec</v>
          </cell>
        </row>
        <row r="84">
          <cell r="B84" t="str">
            <v>Tecámac</v>
          </cell>
          <cell r="C84" t="str">
            <v>MARIELA GUTIERREZ ESCALANTE</v>
          </cell>
          <cell r="D84" t="str">
            <v>pt alianza morena</v>
          </cell>
          <cell r="E84" t="str">
            <v>Tecámac</v>
          </cell>
        </row>
        <row r="85">
          <cell r="B85" t="str">
            <v>Tejupilco</v>
          </cell>
          <cell r="C85" t="str">
            <v>RIGOBERTO LOPEZ RIVERA</v>
          </cell>
          <cell r="D85" t="str">
            <v>pan pri prd</v>
          </cell>
          <cell r="E85" t="str">
            <v>Tejupilco</v>
          </cell>
        </row>
        <row r="86">
          <cell r="B86" t="str">
            <v>Temamatla</v>
          </cell>
          <cell r="C86" t="str">
            <v>JOSE ANTONIO VALLEJO GAMA</v>
          </cell>
          <cell r="D86" t="str">
            <v>rsp</v>
          </cell>
          <cell r="E86" t="str">
            <v>Temamatla</v>
          </cell>
        </row>
        <row r="87">
          <cell r="B87" t="str">
            <v>Temascalapa</v>
          </cell>
          <cell r="C87" t="str">
            <v>QUIRINO MENESES VIVALDO</v>
          </cell>
          <cell r="D87" t="str">
            <v>pan</v>
          </cell>
          <cell r="E87" t="str">
            <v>Temascalapa</v>
          </cell>
        </row>
        <row r="88">
          <cell r="B88" t="str">
            <v>Temascalcingo</v>
          </cell>
          <cell r="C88" t="str">
            <v>JOSE LUIS ESPINOZA NAVARRETE</v>
          </cell>
          <cell r="D88" t="str">
            <v>pan pri prd</v>
          </cell>
          <cell r="E88" t="str">
            <v>Temascalcingo</v>
          </cell>
        </row>
        <row r="89">
          <cell r="B89" t="str">
            <v>Temascaltepec</v>
          </cell>
          <cell r="C89" t="str">
            <v>CARLOS GONZALEZ BERRA</v>
          </cell>
          <cell r="D89" t="str">
            <v>pan pri prd</v>
          </cell>
          <cell r="E89" t="str">
            <v>Temascaltepec</v>
          </cell>
        </row>
        <row r="90">
          <cell r="B90" t="str">
            <v>Temoaya</v>
          </cell>
          <cell r="C90" t="str">
            <v>NELLY BRIGIDA RIVERA SANCHEZ</v>
          </cell>
          <cell r="D90" t="str">
            <v>pt alianza morena</v>
          </cell>
          <cell r="E90" t="str">
            <v>Temoaya</v>
          </cell>
        </row>
        <row r="91">
          <cell r="B91" t="str">
            <v>Tenancingo</v>
          </cell>
          <cell r="C91" t="str">
            <v>HECTOR GORDILLO SANCHEZ</v>
          </cell>
          <cell r="D91" t="str">
            <v>pan pri prd</v>
          </cell>
          <cell r="E91" t="str">
            <v>Tenancingo</v>
          </cell>
        </row>
        <row r="92">
          <cell r="B92" t="str">
            <v>Tenango del Aire</v>
          </cell>
          <cell r="C92" t="str">
            <v>ROBERTO AVILA VENTURA</v>
          </cell>
          <cell r="D92" t="str">
            <v>verde</v>
          </cell>
          <cell r="E92" t="str">
            <v>Tenango_del_Aire</v>
          </cell>
        </row>
        <row r="93">
          <cell r="B93" t="str">
            <v>Tenango del Valle</v>
          </cell>
          <cell r="C93" t="str">
            <v>ROBERTO BAUTISTA ARELLANO</v>
          </cell>
          <cell r="D93" t="str">
            <v>pt alianza morena</v>
          </cell>
          <cell r="E93" t="str">
            <v>Tenango_del_Valle</v>
          </cell>
        </row>
        <row r="94">
          <cell r="B94" t="str">
            <v>Teoloyucán</v>
          </cell>
          <cell r="C94" t="str">
            <v>JUAN CARLOS URIBE PADILLA</v>
          </cell>
          <cell r="D94" t="str">
            <v>pan pri prd</v>
          </cell>
          <cell r="E94" t="str">
            <v>Teoloyucán</v>
          </cell>
        </row>
        <row r="95">
          <cell r="B95" t="str">
            <v>Teotihuacán</v>
          </cell>
          <cell r="C95" t="str">
            <v>MARIO PAREDES DE LA TORRE</v>
          </cell>
          <cell r="D95" t="str">
            <v>pri</v>
          </cell>
          <cell r="E95" t="str">
            <v>Teotihuacán</v>
          </cell>
        </row>
        <row r="96">
          <cell r="B96" t="str">
            <v>Tepetlaoxtoc</v>
          </cell>
          <cell r="C96" t="str">
            <v>ISMAEL OLIVARES VAZQUEZ</v>
          </cell>
          <cell r="D96" t="str">
            <v>pri</v>
          </cell>
          <cell r="E96" t="str">
            <v>Tepetlaoxtoc</v>
          </cell>
        </row>
        <row r="97">
          <cell r="B97" t="str">
            <v>Tepetlixpa</v>
          </cell>
          <cell r="C97" t="str">
            <v>ABELARDO RODRIGUEZ GARCIA</v>
          </cell>
          <cell r="D97" t="str">
            <v>movimiento ciudadano</v>
          </cell>
          <cell r="E97" t="str">
            <v>Tepetlixpa</v>
          </cell>
        </row>
        <row r="98">
          <cell r="B98" t="str">
            <v>Tepotzotlán</v>
          </cell>
          <cell r="C98" t="str">
            <v>MARIA DE LOS ANGELES ZUPPA VILLEGAS</v>
          </cell>
          <cell r="D98" t="str">
            <v>movimiento ciudadano</v>
          </cell>
          <cell r="E98" t="str">
            <v>Tepotzotlán</v>
          </cell>
        </row>
        <row r="99">
          <cell r="B99" t="str">
            <v>Tequixquiac</v>
          </cell>
          <cell r="C99" t="str">
            <v>LUIS RAUL MENESES GARCIA</v>
          </cell>
          <cell r="D99" t="str">
            <v>fuerza mexico</v>
          </cell>
          <cell r="E99" t="str">
            <v>Tequixquiac</v>
          </cell>
        </row>
        <row r="100">
          <cell r="B100" t="str">
            <v>Texcaltitlán</v>
          </cell>
          <cell r="C100" t="str">
            <v>JAVIER LUJANO HUERTA</v>
          </cell>
          <cell r="D100" t="str">
            <v>pan pri prd</v>
          </cell>
          <cell r="E100" t="str">
            <v>Texcaltitlán</v>
          </cell>
        </row>
        <row r="101">
          <cell r="B101" t="str">
            <v>Texcalyacac</v>
          </cell>
          <cell r="C101" t="str">
            <v>XOCHITL MARIBEL RAMIREZ BERMEJO</v>
          </cell>
          <cell r="D101" t="str">
            <v>pri</v>
          </cell>
          <cell r="E101" t="str">
            <v>Texcalyacac</v>
          </cell>
        </row>
        <row r="102">
          <cell r="B102" t="str">
            <v>Texcoco</v>
          </cell>
          <cell r="C102" t="str">
            <v>SANDRA LUZ FALCON VENEGAS</v>
          </cell>
          <cell r="D102" t="str">
            <v>pt alianza morena</v>
          </cell>
          <cell r="E102" t="str">
            <v>Texcoco</v>
          </cell>
        </row>
        <row r="103">
          <cell r="B103" t="str">
            <v>Tezoyuca</v>
          </cell>
          <cell r="C103" t="str">
            <v>EDGAR URIEL MORALES AVILA</v>
          </cell>
          <cell r="D103" t="str">
            <v>pan</v>
          </cell>
          <cell r="E103" t="str">
            <v>Tezoyuca</v>
          </cell>
        </row>
        <row r="104">
          <cell r="B104" t="str">
            <v>Tianguistenco</v>
          </cell>
          <cell r="C104" t="str">
            <v>DIEGO ERIC MORENO VALLE</v>
          </cell>
          <cell r="D104" t="str">
            <v>pri</v>
          </cell>
          <cell r="E104" t="str">
            <v>Tianguistenco</v>
          </cell>
        </row>
        <row r="105">
          <cell r="B105" t="str">
            <v>Timilpan</v>
          </cell>
          <cell r="C105" t="str">
            <v>ISAIAS LUGO GARCIA</v>
          </cell>
          <cell r="D105" t="str">
            <v>pan pri prd</v>
          </cell>
          <cell r="E105" t="str">
            <v>Timilpan</v>
          </cell>
        </row>
        <row r="106">
          <cell r="B106" t="str">
            <v>Tlalmanalco</v>
          </cell>
          <cell r="C106" t="str">
            <v>ANA GABRIELA VELAZQUEZ QUINTERO</v>
          </cell>
          <cell r="D106" t="str">
            <v>pt alianza morena</v>
          </cell>
          <cell r="E106" t="str">
            <v>Tlalmanalco</v>
          </cell>
        </row>
        <row r="107">
          <cell r="B107" t="str">
            <v>Tlalnepantla de Baz</v>
          </cell>
          <cell r="C107" t="str">
            <v>MARCO ANTONIO RODRIGUEZ HURTADO</v>
          </cell>
          <cell r="D107" t="str">
            <v>pan pri prd</v>
          </cell>
          <cell r="E107" t="str">
            <v>Tlalnepantla_de_Baz</v>
          </cell>
        </row>
        <row r="108">
          <cell r="B108" t="str">
            <v>Tlatlaya</v>
          </cell>
          <cell r="C108" t="str">
            <v>CRISOFORO HERNANDEZ MENA</v>
          </cell>
          <cell r="D108" t="str">
            <v>pan pri prd</v>
          </cell>
          <cell r="E108" t="str">
            <v>Tlatlaya</v>
          </cell>
        </row>
        <row r="109">
          <cell r="B109" t="str">
            <v>Toluca</v>
          </cell>
          <cell r="C109" t="str">
            <v>RAYMUNDO EDGAR MARTINEZ CARBAJAL</v>
          </cell>
          <cell r="D109" t="str">
            <v>pan pri prd</v>
          </cell>
          <cell r="E109" t="str">
            <v>Toluca</v>
          </cell>
        </row>
        <row r="110">
          <cell r="B110" t="str">
            <v>Tonanitla</v>
          </cell>
          <cell r="C110" t="str">
            <v>MAURO MARTINEZ MARTINEZ</v>
          </cell>
          <cell r="D110" t="str">
            <v>pes</v>
          </cell>
          <cell r="E110" t="str">
            <v>Tonanitla</v>
          </cell>
        </row>
        <row r="111">
          <cell r="B111" t="str">
            <v>Tonatico</v>
          </cell>
          <cell r="C111" t="str">
            <v>EVELIA MARLEM AYALA SANCHEZ</v>
          </cell>
          <cell r="D111" t="str">
            <v xml:space="preserve">pan  </v>
          </cell>
          <cell r="E111" t="str">
            <v>Tonatico</v>
          </cell>
        </row>
        <row r="112">
          <cell r="B112" t="str">
            <v>Tultepec</v>
          </cell>
          <cell r="C112" t="str">
            <v>RAMON SERGIO LUNA CORTES</v>
          </cell>
          <cell r="D112" t="str">
            <v>pt alianza morena</v>
          </cell>
          <cell r="E112" t="str">
            <v>Tultepec</v>
          </cell>
        </row>
        <row r="113">
          <cell r="B113" t="str">
            <v>Tultitlán</v>
          </cell>
          <cell r="C113" t="str">
            <v>ELENA GARCIA MARTINEZ</v>
          </cell>
          <cell r="D113" t="str">
            <v>pt alianza morena</v>
          </cell>
          <cell r="E113" t="str">
            <v>Tultitlán</v>
          </cell>
        </row>
        <row r="114">
          <cell r="B114" t="str">
            <v>Valle de Bravo</v>
          </cell>
          <cell r="C114" t="str">
            <v>MICHELLE NUÑEZ PONCE</v>
          </cell>
          <cell r="D114" t="str">
            <v>pt alianza morena</v>
          </cell>
          <cell r="E114" t="str">
            <v>Valle_de_Bravo</v>
          </cell>
        </row>
        <row r="115">
          <cell r="B115" t="str">
            <v>Valle de Chalco Solidaridad</v>
          </cell>
          <cell r="C115" t="str">
            <v>ARMANDO GARCIA MENDEZ</v>
          </cell>
          <cell r="D115" t="str">
            <v>pt alianza morena</v>
          </cell>
          <cell r="E115" t="str">
            <v>Valle_de_Chalco_Solidaridad</v>
          </cell>
        </row>
        <row r="116">
          <cell r="B116" t="str">
            <v>Villa de Allende</v>
          </cell>
          <cell r="C116" t="str">
            <v>ARTURO PIÑA GARCIA</v>
          </cell>
          <cell r="D116" t="str">
            <v>pan pri prd</v>
          </cell>
          <cell r="E116" t="str">
            <v>Villa_de_Allende</v>
          </cell>
        </row>
        <row r="117">
          <cell r="B117" t="str">
            <v>Villa del Carbón</v>
          </cell>
          <cell r="C117" t="str">
            <v>ANDRI GUADALUPE CORREA RODRIGUEZ</v>
          </cell>
          <cell r="D117" t="str">
            <v>pri</v>
          </cell>
          <cell r="E117" t="str">
            <v>Villa_del_Carbón</v>
          </cell>
        </row>
        <row r="118">
          <cell r="B118" t="str">
            <v>Villa Guerrero</v>
          </cell>
          <cell r="C118" t="str">
            <v>FRANCISCO LUGO MILLAN</v>
          </cell>
          <cell r="D118" t="str">
            <v>movimiento ciudadano</v>
          </cell>
          <cell r="E118" t="str">
            <v>Villa_Guerrero</v>
          </cell>
        </row>
        <row r="119">
          <cell r="B119" t="str">
            <v>Villa Victoria</v>
          </cell>
          <cell r="C119" t="str">
            <v>MARIA LUISA CARMONA ALVARADO</v>
          </cell>
          <cell r="D119" t="str">
            <v>pan pri prd</v>
          </cell>
          <cell r="E119" t="str">
            <v>Villa Victoria</v>
          </cell>
        </row>
        <row r="120">
          <cell r="B120" t="str">
            <v>Xalatlaco</v>
          </cell>
          <cell r="C120" t="str">
            <v>ABEL FLORES GUZMAN</v>
          </cell>
          <cell r="D120" t="str">
            <v>morena</v>
          </cell>
          <cell r="E120" t="str">
            <v>Xalatlaco</v>
          </cell>
        </row>
        <row r="121">
          <cell r="B121" t="str">
            <v>Xonacatlán</v>
          </cell>
          <cell r="C121" t="str">
            <v>ALFREDO GONZALEZ GONZALEZ</v>
          </cell>
          <cell r="D121" t="str">
            <v>pt alianza morena</v>
          </cell>
          <cell r="E121" t="str">
            <v>Xonacatlán</v>
          </cell>
        </row>
        <row r="122">
          <cell r="B122" t="str">
            <v>Zacazonapan</v>
          </cell>
          <cell r="C122" t="str">
            <v>JUAN VICENTE JARAMILLO CRUZ</v>
          </cell>
          <cell r="D122" t="str">
            <v>pan pri prd</v>
          </cell>
          <cell r="E122" t="str">
            <v>Zacazonapan</v>
          </cell>
        </row>
        <row r="123">
          <cell r="B123" t="str">
            <v>Zacualpan</v>
          </cell>
          <cell r="C123" t="str">
            <v>BEATRIZ PÉREZ VASQUEZ</v>
          </cell>
          <cell r="D123" t="str">
            <v>pan pri prd</v>
          </cell>
          <cell r="E123" t="str">
            <v>Zacualpan</v>
          </cell>
        </row>
        <row r="124">
          <cell r="B124" t="str">
            <v>Zinacantepec</v>
          </cell>
          <cell r="C124" t="str">
            <v>MANUEL VILCHIS VIVEROS</v>
          </cell>
          <cell r="D124" t="str">
            <v>pan pri prd</v>
          </cell>
          <cell r="E124" t="str">
            <v>Zinacantepec</v>
          </cell>
        </row>
        <row r="125">
          <cell r="B125" t="str">
            <v>Zumpahuacán</v>
          </cell>
          <cell r="C125" t="str">
            <v>NORA ANGELICA FUENTES AGUILAR</v>
          </cell>
          <cell r="D125" t="str">
            <v>pan pri prd</v>
          </cell>
          <cell r="E125" t="str">
            <v>Zumpahuacán</v>
          </cell>
        </row>
        <row r="126">
          <cell r="B126" t="str">
            <v>Zumpango</v>
          </cell>
          <cell r="C126" t="str">
            <v>MIGUEL ANGEL GAMBOA MONROY</v>
          </cell>
          <cell r="D126" t="str">
            <v>pt alianza morena</v>
          </cell>
          <cell r="E126" t="str">
            <v>Zumpango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O POS FINAN"/>
      <sheetName val="EDO_RESULTADOS"/>
      <sheetName val="EDO MOD AL PATRIMONIO"/>
      <sheetName val="COMP_INGRESOS"/>
      <sheetName val="COMP_EGR X CAP"/>
      <sheetName val="AVANCE OPERATIVO"/>
      <sheetName val="PLAZAS"/>
      <sheetName val="Hoja2 (3)"/>
      <sheetName val="Hoja2 (2)"/>
    </sheetNames>
    <sheetDataSet>
      <sheetData sheetId="0">
        <row r="2">
          <cell r="B2" t="str">
            <v>ESTADO DE POSICIÓN FINANCIERA</v>
          </cell>
        </row>
        <row r="3">
          <cell r="B3" t="str">
            <v>Al 31 DE DICIEMBRE DE 2008</v>
          </cell>
        </row>
        <row r="4">
          <cell r="B4" t="str">
            <v>(Miles de Pesos)</v>
          </cell>
        </row>
        <row r="6">
          <cell r="B6" t="str">
            <v>C U E N T A</v>
          </cell>
          <cell r="E6" t="str">
            <v>2 0 0 8</v>
          </cell>
          <cell r="G6" t="str">
            <v>2 0 0 7</v>
          </cell>
          <cell r="I6" t="str">
            <v>VARIACIÓN</v>
          </cell>
          <cell r="L6" t="str">
            <v xml:space="preserve">C U E N T A </v>
          </cell>
          <cell r="N6" t="str">
            <v>2 0 0 8</v>
          </cell>
          <cell r="P6" t="str">
            <v>2 0 0 7</v>
          </cell>
          <cell r="R6" t="str">
            <v>VARIACIÓN</v>
          </cell>
        </row>
        <row r="8">
          <cell r="B8" t="str">
            <v xml:space="preserve">A C T I V O </v>
          </cell>
          <cell r="C8" t="str">
            <v xml:space="preserve">A C T I V O </v>
          </cell>
          <cell r="K8" t="str">
            <v xml:space="preserve">P A S I V O </v>
          </cell>
          <cell r="L8" t="str">
            <v>A CORTO PLAZO</v>
          </cell>
        </row>
        <row r="9">
          <cell r="B9" t="str">
            <v>CIRCULANTE</v>
          </cell>
          <cell r="C9" t="str">
            <v>Fondo Fijo de Caja</v>
          </cell>
          <cell r="E9">
            <v>15</v>
          </cell>
          <cell r="G9">
            <v>2.5</v>
          </cell>
          <cell r="I9">
            <v>12.5</v>
          </cell>
          <cell r="K9" t="str">
            <v>A CORTO PLAZO</v>
          </cell>
          <cell r="L9" t="str">
            <v>Cuentas por Pagar</v>
          </cell>
          <cell r="N9">
            <v>41925.199999999997</v>
          </cell>
          <cell r="P9">
            <v>8550.7000000000007</v>
          </cell>
          <cell r="R9">
            <v>33374.5</v>
          </cell>
        </row>
        <row r="10">
          <cell r="C10" t="str">
            <v>Fondo Fijo de Caja</v>
          </cell>
          <cell r="E10">
            <v>2.5</v>
          </cell>
          <cell r="G10">
            <v>2.5</v>
          </cell>
          <cell r="I10">
            <v>0</v>
          </cell>
          <cell r="L10" t="str">
            <v>Cuentas por Pagar</v>
          </cell>
          <cell r="N10">
            <v>8550.7000000000007</v>
          </cell>
          <cell r="P10">
            <v>8550.7000000000007</v>
          </cell>
          <cell r="R10">
            <v>0</v>
          </cell>
        </row>
        <row r="11">
          <cell r="C11" t="str">
            <v>Bancos</v>
          </cell>
          <cell r="E11">
            <v>20205.900000000001</v>
          </cell>
          <cell r="G11">
            <v>20205.900000000001</v>
          </cell>
          <cell r="I11">
            <v>0</v>
          </cell>
          <cell r="L11" t="str">
            <v>Retenciones a Favor de Terceros por Pagar</v>
          </cell>
          <cell r="N11">
            <v>609.70000000000005</v>
          </cell>
          <cell r="P11">
            <v>609.70000000000005</v>
          </cell>
          <cell r="R11">
            <v>0</v>
          </cell>
        </row>
        <row r="12">
          <cell r="C12" t="str">
            <v>Inversiones en Instituciones Financieras</v>
          </cell>
          <cell r="E12">
            <v>9089.6</v>
          </cell>
          <cell r="G12">
            <v>9089.6</v>
          </cell>
          <cell r="I12">
            <v>0</v>
          </cell>
        </row>
        <row r="13">
          <cell r="C13" t="str">
            <v>Deudores Diversos</v>
          </cell>
          <cell r="E13">
            <v>38429.300000000003</v>
          </cell>
          <cell r="G13">
            <v>38429.300000000003</v>
          </cell>
          <cell r="I13">
            <v>0</v>
          </cell>
        </row>
        <row r="14">
          <cell r="C14" t="str">
            <v>Anticipo a Proveedores</v>
          </cell>
          <cell r="E14">
            <v>54.3</v>
          </cell>
          <cell r="G14">
            <v>54.3</v>
          </cell>
          <cell r="I14">
            <v>0</v>
          </cell>
        </row>
        <row r="15">
          <cell r="C15" t="str">
            <v>Inventario para Ventas</v>
          </cell>
          <cell r="E15">
            <v>169.2</v>
          </cell>
          <cell r="G15">
            <v>169.2</v>
          </cell>
          <cell r="I15">
            <v>0</v>
          </cell>
        </row>
        <row r="16">
          <cell r="C16" t="str">
            <v>Estimaciòn para Cuentas Incobrables</v>
          </cell>
          <cell r="E16">
            <v>14.5</v>
          </cell>
          <cell r="G16">
            <v>14.5</v>
          </cell>
        </row>
        <row r="17">
          <cell r="E17" t="str">
            <v>_</v>
          </cell>
          <cell r="G17" t="str">
            <v>_</v>
          </cell>
          <cell r="I17" t="str">
            <v>_</v>
          </cell>
          <cell r="N17" t="str">
            <v>_</v>
          </cell>
          <cell r="P17" t="str">
            <v>_</v>
          </cell>
          <cell r="R17" t="str">
            <v>_</v>
          </cell>
        </row>
        <row r="18">
          <cell r="B18" t="str">
            <v xml:space="preserve">    TOTAL CIRCULANTE</v>
          </cell>
          <cell r="C18" t="str">
            <v xml:space="preserve">    TOTAL CIRCULANTE</v>
          </cell>
          <cell r="E18">
            <v>67965.3</v>
          </cell>
          <cell r="G18">
            <v>67965.3</v>
          </cell>
          <cell r="I18">
            <v>0</v>
          </cell>
          <cell r="K18" t="str">
            <v xml:space="preserve">    TOTAL A CORTO PLAZO</v>
          </cell>
          <cell r="L18" t="str">
            <v xml:space="preserve">    TOTAL A CORTO PLAZO</v>
          </cell>
          <cell r="N18">
            <v>9160.4000000000015</v>
          </cell>
          <cell r="P18">
            <v>9160.4000000000015</v>
          </cell>
          <cell r="R18">
            <v>0</v>
          </cell>
        </row>
        <row r="19">
          <cell r="E19" t="str">
            <v>-</v>
          </cell>
          <cell r="G19" t="str">
            <v>-</v>
          </cell>
          <cell r="I19" t="str">
            <v>-</v>
          </cell>
          <cell r="N19" t="str">
            <v>-</v>
          </cell>
          <cell r="P19" t="str">
            <v>-</v>
          </cell>
          <cell r="R19" t="str">
            <v>-</v>
          </cell>
        </row>
        <row r="21">
          <cell r="B21" t="str">
            <v>FIJO</v>
          </cell>
          <cell r="C21" t="str">
            <v>Bienes Muebles</v>
          </cell>
          <cell r="E21">
            <v>29670</v>
          </cell>
          <cell r="G21">
            <v>50357.1</v>
          </cell>
          <cell r="I21">
            <v>-20687.099999999999</v>
          </cell>
        </row>
        <row r="22">
          <cell r="C22" t="str">
            <v>Bienes Muebles</v>
          </cell>
          <cell r="E22">
            <v>50357.1</v>
          </cell>
          <cell r="G22">
            <v>50357.1</v>
          </cell>
          <cell r="I22">
            <v>0</v>
          </cell>
        </row>
        <row r="23">
          <cell r="C23" t="str">
            <v>Bienes Inmuebles</v>
          </cell>
          <cell r="E23">
            <v>89600.5</v>
          </cell>
          <cell r="G23">
            <v>89600.5</v>
          </cell>
          <cell r="I23">
            <v>0</v>
          </cell>
        </row>
        <row r="24">
          <cell r="C24" t="str">
            <v>Revaluación de Bienes Muebles</v>
          </cell>
          <cell r="E24">
            <v>12456.5</v>
          </cell>
          <cell r="G24">
            <v>12456.5</v>
          </cell>
          <cell r="I24">
            <v>0</v>
          </cell>
        </row>
        <row r="25">
          <cell r="C25" t="str">
            <v>Revaluación de Bienes Inmuebles</v>
          </cell>
          <cell r="E25">
            <v>56095.5</v>
          </cell>
          <cell r="G25">
            <v>56095.5</v>
          </cell>
          <cell r="I25">
            <v>0</v>
          </cell>
        </row>
        <row r="26">
          <cell r="C26" t="str">
            <v>Depreciación Acumulada de Bienes Muebles</v>
          </cell>
          <cell r="E26">
            <v>-27805.4</v>
          </cell>
          <cell r="G26">
            <v>-27805.4</v>
          </cell>
          <cell r="I26">
            <v>0</v>
          </cell>
        </row>
        <row r="27">
          <cell r="C27" t="str">
            <v>Depreciación Acumulada de Bienes Inmuebles</v>
          </cell>
          <cell r="E27">
            <v>-28904.1</v>
          </cell>
          <cell r="G27">
            <v>-28904.1</v>
          </cell>
          <cell r="I27">
            <v>0</v>
          </cell>
        </row>
        <row r="28">
          <cell r="C28" t="str">
            <v>Depreciación Revaluada de Bienes Muebles</v>
          </cell>
          <cell r="E28">
            <v>-9852.7999999999993</v>
          </cell>
          <cell r="G28">
            <v>-9852.7999999999993</v>
          </cell>
          <cell r="I28">
            <v>0</v>
          </cell>
        </row>
        <row r="29">
          <cell r="C29" t="str">
            <v>Depreciación Revaluada de Bienes Inmuebles</v>
          </cell>
          <cell r="E29">
            <v>-18054.7</v>
          </cell>
          <cell r="G29">
            <v>-18054.7</v>
          </cell>
          <cell r="I29">
            <v>0</v>
          </cell>
          <cell r="N29" t="str">
            <v>-</v>
          </cell>
          <cell r="P29" t="str">
            <v>-</v>
          </cell>
          <cell r="R29" t="str">
            <v>-</v>
          </cell>
        </row>
        <row r="30">
          <cell r="C30" t="str">
            <v xml:space="preserve">    TOTAL FIJO</v>
          </cell>
          <cell r="E30" t="str">
            <v>_</v>
          </cell>
          <cell r="G30" t="str">
            <v>_</v>
          </cell>
          <cell r="I30" t="str">
            <v>_</v>
          </cell>
          <cell r="L30" t="str">
            <v xml:space="preserve">    TOTAL PASIVO</v>
          </cell>
          <cell r="N30" t="str">
            <v>-</v>
          </cell>
          <cell r="P30" t="str">
            <v>-</v>
          </cell>
          <cell r="R30" t="str">
            <v>-</v>
          </cell>
        </row>
        <row r="31">
          <cell r="B31" t="str">
            <v xml:space="preserve">    TOTAL FIJO</v>
          </cell>
          <cell r="E31">
            <v>123892.60000000002</v>
          </cell>
          <cell r="G31">
            <v>123892.60000000002</v>
          </cell>
          <cell r="I31">
            <v>0</v>
          </cell>
          <cell r="K31" t="str">
            <v xml:space="preserve">    TOTAL PASIVO</v>
          </cell>
          <cell r="N31">
            <v>9160.4000000000015</v>
          </cell>
          <cell r="P31">
            <v>9160.4000000000015</v>
          </cell>
          <cell r="R31">
            <v>0</v>
          </cell>
        </row>
        <row r="32">
          <cell r="E32" t="str">
            <v>-</v>
          </cell>
          <cell r="G32" t="str">
            <v>-</v>
          </cell>
          <cell r="I32" t="str">
            <v>-</v>
          </cell>
          <cell r="N32" t="str">
            <v>-</v>
          </cell>
          <cell r="P32" t="str">
            <v>-</v>
          </cell>
          <cell r="R32" t="str">
            <v>-</v>
          </cell>
        </row>
        <row r="33">
          <cell r="B33" t="str">
            <v>OTROS ACTIVOS</v>
          </cell>
          <cell r="C33" t="str">
            <v>Construcciones en Proceso</v>
          </cell>
          <cell r="E33">
            <v>60484.4</v>
          </cell>
          <cell r="G33">
            <v>17592.400000000001</v>
          </cell>
          <cell r="I33">
            <v>42892</v>
          </cell>
          <cell r="K33" t="str">
            <v>PATRIMONIO</v>
          </cell>
          <cell r="L33" t="str">
            <v>Patrimonio</v>
          </cell>
          <cell r="N33">
            <v>90603.3</v>
          </cell>
          <cell r="P33">
            <v>106128.9</v>
          </cell>
          <cell r="R33">
            <v>-15525.599999999991</v>
          </cell>
        </row>
        <row r="34">
          <cell r="B34" t="str">
            <v>OTROS ACTIVOS</v>
          </cell>
          <cell r="C34" t="str">
            <v>Depósitos en Garantía</v>
          </cell>
          <cell r="G34">
            <v>26.9</v>
          </cell>
          <cell r="I34">
            <v>-26.9</v>
          </cell>
          <cell r="K34" t="str">
            <v>PATRIMONIO</v>
          </cell>
          <cell r="L34" t="str">
            <v>Resultado de Ejercicios Anteriores</v>
          </cell>
          <cell r="N34">
            <v>26128.799999999999</v>
          </cell>
          <cell r="P34">
            <v>795.6</v>
          </cell>
          <cell r="R34">
            <v>25333.200000000001</v>
          </cell>
        </row>
        <row r="35">
          <cell r="C35" t="str">
            <v>Construcciones en Proceso</v>
          </cell>
          <cell r="E35">
            <v>17592.400000000001</v>
          </cell>
          <cell r="G35">
            <v>17592.400000000001</v>
          </cell>
          <cell r="I35">
            <v>0</v>
          </cell>
          <cell r="L35" t="str">
            <v>Patrimonio</v>
          </cell>
          <cell r="N35">
            <v>106128.9</v>
          </cell>
          <cell r="P35">
            <v>106128.9</v>
          </cell>
          <cell r="R35">
            <v>0</v>
          </cell>
        </row>
        <row r="36">
          <cell r="C36" t="str">
            <v>Depósitos en Garantía</v>
          </cell>
          <cell r="E36">
            <v>26.9</v>
          </cell>
          <cell r="G36">
            <v>26.9</v>
          </cell>
          <cell r="I36">
            <v>0</v>
          </cell>
          <cell r="L36" t="str">
            <v>Resultado de Ejercicios Anteriores</v>
          </cell>
          <cell r="N36">
            <v>795.6</v>
          </cell>
          <cell r="P36">
            <v>795.6</v>
          </cell>
          <cell r="R36">
            <v>0</v>
          </cell>
        </row>
        <row r="37">
          <cell r="C37" t="str">
            <v>Gastos de Instalación</v>
          </cell>
          <cell r="E37">
            <v>1305.5</v>
          </cell>
          <cell r="G37">
            <v>1305.5</v>
          </cell>
          <cell r="I37">
            <v>0</v>
          </cell>
          <cell r="L37" t="str">
            <v xml:space="preserve">Resultado del Ejercicio </v>
          </cell>
          <cell r="N37">
            <v>26094.3</v>
          </cell>
          <cell r="P37">
            <v>26094.3</v>
          </cell>
          <cell r="R37">
            <v>0</v>
          </cell>
        </row>
        <row r="38">
          <cell r="C38" t="str">
            <v>Amortización Acumulada de Gastos de Instalación</v>
          </cell>
          <cell r="E38">
            <v>-580</v>
          </cell>
          <cell r="G38">
            <v>-580</v>
          </cell>
          <cell r="I38">
            <v>0</v>
          </cell>
          <cell r="L38" t="str">
            <v>Superávit por Revaluación</v>
          </cell>
          <cell r="N38">
            <v>68114.3</v>
          </cell>
          <cell r="P38">
            <v>68114.3</v>
          </cell>
          <cell r="R38">
            <v>0</v>
          </cell>
        </row>
        <row r="39">
          <cell r="C39" t="str">
            <v>Pagos Anticipados</v>
          </cell>
          <cell r="E39">
            <v>90.8</v>
          </cell>
          <cell r="G39">
            <v>90.8</v>
          </cell>
          <cell r="I39">
            <v>0</v>
          </cell>
          <cell r="L39" t="str">
            <v xml:space="preserve">    TOTAL PATRIMONIO</v>
          </cell>
          <cell r="N39">
            <v>300368.3</v>
          </cell>
          <cell r="P39">
            <v>201133.09999999998</v>
          </cell>
          <cell r="R39">
            <v>99235.200000000012</v>
          </cell>
        </row>
        <row r="40">
          <cell r="E40" t="str">
            <v>_</v>
          </cell>
          <cell r="G40" t="str">
            <v>_</v>
          </cell>
          <cell r="I40" t="str">
            <v>_</v>
          </cell>
          <cell r="N40" t="str">
            <v>_</v>
          </cell>
          <cell r="P40" t="str">
            <v>_</v>
          </cell>
          <cell r="R40" t="str">
            <v>_</v>
          </cell>
        </row>
        <row r="41">
          <cell r="B41" t="str">
            <v xml:space="preserve">    TOTAL DIFERIDO</v>
          </cell>
          <cell r="C41" t="str">
            <v>TOTAL OTROS ACTIVOS</v>
          </cell>
          <cell r="E41">
            <v>18435.600000000002</v>
          </cell>
          <cell r="G41">
            <v>18435.600000000002</v>
          </cell>
          <cell r="I41">
            <v>0</v>
          </cell>
          <cell r="K41" t="str">
            <v xml:space="preserve">    TOTAL PATRIMONIO</v>
          </cell>
          <cell r="L41" t="str">
            <v xml:space="preserve">    TOTAL PASIVO Y PATRIMONIO</v>
          </cell>
          <cell r="N41">
            <v>201133.09999999998</v>
          </cell>
          <cell r="P41">
            <v>201133.09999999998</v>
          </cell>
          <cell r="R41">
            <v>0</v>
          </cell>
        </row>
        <row r="42">
          <cell r="E42" t="str">
            <v>_</v>
          </cell>
          <cell r="G42" t="str">
            <v>_</v>
          </cell>
          <cell r="I42" t="str">
            <v>_</v>
          </cell>
          <cell r="N42" t="str">
            <v>_</v>
          </cell>
          <cell r="P42" t="str">
            <v>_</v>
          </cell>
          <cell r="R42" t="str">
            <v>_</v>
          </cell>
        </row>
        <row r="43">
          <cell r="B43" t="str">
            <v xml:space="preserve">    TOTAL ACTIVO</v>
          </cell>
          <cell r="E43">
            <v>210293.50000000003</v>
          </cell>
          <cell r="G43">
            <v>210293.50000000003</v>
          </cell>
          <cell r="I43">
            <v>0</v>
          </cell>
          <cell r="K43" t="str">
            <v xml:space="preserve">    TOTAL PASIVO Y PATRIMONIO</v>
          </cell>
          <cell r="N43">
            <v>210293.49999999997</v>
          </cell>
          <cell r="P43">
            <v>210293.49999999997</v>
          </cell>
          <cell r="R43">
            <v>0</v>
          </cell>
        </row>
        <row r="44">
          <cell r="E44" t="str">
            <v>=</v>
          </cell>
          <cell r="G44" t="str">
            <v>=</v>
          </cell>
          <cell r="I44" t="str">
            <v>=</v>
          </cell>
          <cell r="N44" t="str">
            <v>=</v>
          </cell>
          <cell r="P44" t="str">
            <v>=</v>
          </cell>
          <cell r="R44" t="str">
            <v>=</v>
          </cell>
        </row>
        <row r="45">
          <cell r="B45" t="str">
            <v>* FUENTE: Elaboración propia OSFEM.</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O POS FINAN"/>
      <sheetName val="EDO_RESULTADOS"/>
      <sheetName val="EDO MOD AL PATRIMONIO"/>
      <sheetName val="COMP_INGRESOS"/>
      <sheetName val="COMP_EGR X CAP"/>
      <sheetName val="AVANCE OPERATIVO"/>
      <sheetName val="PLAZAS"/>
      <sheetName val="Hoja2 (3)"/>
      <sheetName val="Hoja2 (2)"/>
      <sheetName val="COMP_INGRESOS (2006)"/>
      <sheetName val="FLUJO DE EFECTIVO (2)"/>
      <sheetName val="COMP_INGRESOS (2007)"/>
      <sheetName val="PLAZAS (2)"/>
      <sheetName val="% DE OPERACION"/>
      <sheetName val="ESTADÍSTICA (2)"/>
      <sheetName val="Hoja2 (4)"/>
      <sheetName val="dccoa-005c"/>
    </sheetNames>
    <sheetDataSet>
      <sheetData sheetId="0">
        <row r="2">
          <cell r="B2" t="str">
            <v>ESTADO DE POSICIÓN FINANCIERA</v>
          </cell>
        </row>
        <row r="3">
          <cell r="B3" t="str">
            <v>Al 31 DE DICIEMBRE DE 2008</v>
          </cell>
        </row>
        <row r="4">
          <cell r="B4" t="str">
            <v>(Miles de Pesos)</v>
          </cell>
        </row>
        <row r="6">
          <cell r="B6" t="str">
            <v>C U E N T A</v>
          </cell>
          <cell r="E6" t="str">
            <v>2 0 0 8</v>
          </cell>
          <cell r="G6" t="str">
            <v>2 0 0 7</v>
          </cell>
          <cell r="I6" t="str">
            <v>VARIACIÓN</v>
          </cell>
          <cell r="L6" t="str">
            <v xml:space="preserve">C U E N T A </v>
          </cell>
          <cell r="N6" t="str">
            <v>2 0 0 8</v>
          </cell>
          <cell r="P6" t="str">
            <v>2 0 0 7</v>
          </cell>
          <cell r="R6" t="str">
            <v>VARIACIÓN</v>
          </cell>
        </row>
        <row r="8">
          <cell r="B8" t="str">
            <v xml:space="preserve">A C T I V O </v>
          </cell>
          <cell r="C8" t="str">
            <v xml:space="preserve">A C T I V O </v>
          </cell>
          <cell r="K8" t="str">
            <v xml:space="preserve">P A S I V O </v>
          </cell>
          <cell r="L8" t="str">
            <v>A CORTO PLAZO</v>
          </cell>
        </row>
        <row r="9">
          <cell r="B9" t="str">
            <v>CIRCULANTE</v>
          </cell>
          <cell r="C9" t="str">
            <v>Fondo Fijo de Caja</v>
          </cell>
          <cell r="E9">
            <v>15</v>
          </cell>
          <cell r="G9">
            <v>2.5</v>
          </cell>
          <cell r="I9">
            <v>12.5</v>
          </cell>
          <cell r="K9" t="str">
            <v xml:space="preserve">P A S I V O </v>
          </cell>
          <cell r="L9" t="str">
            <v>Cuentas por Pagar</v>
          </cell>
          <cell r="N9">
            <v>41925.199999999997</v>
          </cell>
          <cell r="P9">
            <v>8550.7000000000007</v>
          </cell>
          <cell r="R9">
            <v>33374.5</v>
          </cell>
        </row>
        <row r="10">
          <cell r="C10" t="str">
            <v>Bancos</v>
          </cell>
          <cell r="E10">
            <v>12594.4</v>
          </cell>
          <cell r="G10">
            <v>20205.900000000001</v>
          </cell>
          <cell r="I10">
            <v>-7611.5000000000018</v>
          </cell>
          <cell r="L10" t="str">
            <v>Depósitos en Garantía</v>
          </cell>
          <cell r="N10">
            <v>41.6</v>
          </cell>
          <cell r="P10">
            <v>8550.7000000000007</v>
          </cell>
          <cell r="R10">
            <v>41.6</v>
          </cell>
        </row>
        <row r="11">
          <cell r="C11" t="str">
            <v>Inversiones en Instituciones Financieras</v>
          </cell>
          <cell r="E11">
            <v>54327.5</v>
          </cell>
          <cell r="G11">
            <v>9089.6</v>
          </cell>
          <cell r="I11">
            <v>45237.9</v>
          </cell>
          <cell r="L11" t="str">
            <v>Retenciones a Favor de Terceros por Pagar</v>
          </cell>
          <cell r="N11">
            <v>884.9</v>
          </cell>
          <cell r="P11">
            <v>609.70000000000005</v>
          </cell>
          <cell r="R11">
            <v>275.19999999999993</v>
          </cell>
        </row>
        <row r="12">
          <cell r="C12" t="str">
            <v>Deudores Diversos</v>
          </cell>
          <cell r="E12">
            <v>68996.5</v>
          </cell>
          <cell r="G12">
            <v>38429.300000000003</v>
          </cell>
          <cell r="I12">
            <v>30567.199999999997</v>
          </cell>
        </row>
        <row r="13">
          <cell r="C13" t="str">
            <v>Anticipo a Proveedores</v>
          </cell>
          <cell r="E13">
            <v>1420.3</v>
          </cell>
          <cell r="G13">
            <v>54.3</v>
          </cell>
          <cell r="I13">
            <v>1366</v>
          </cell>
        </row>
        <row r="14">
          <cell r="C14" t="str">
            <v>Inventario para Ventas</v>
          </cell>
          <cell r="E14">
            <v>54.3</v>
          </cell>
          <cell r="G14">
            <v>169.2</v>
          </cell>
          <cell r="I14">
            <v>-169.2</v>
          </cell>
        </row>
        <row r="15">
          <cell r="C15" t="str">
            <v>Estimación para Cuentas Incobrables</v>
          </cell>
          <cell r="E15">
            <v>169.2</v>
          </cell>
          <cell r="G15">
            <v>14.5</v>
          </cell>
          <cell r="I15">
            <v>0</v>
          </cell>
        </row>
        <row r="16">
          <cell r="C16" t="str">
            <v>Mercancías en Tránsito</v>
          </cell>
          <cell r="E16">
            <v>18894.400000000001</v>
          </cell>
          <cell r="G16">
            <v>14.5</v>
          </cell>
          <cell r="I16" t="str">
            <v>_</v>
          </cell>
          <cell r="N16" t="str">
            <v>_</v>
          </cell>
          <cell r="P16" t="str">
            <v>_</v>
          </cell>
          <cell r="R16" t="str">
            <v>_</v>
          </cell>
        </row>
        <row r="17">
          <cell r="C17" t="str">
            <v xml:space="preserve">    TOTAL CIRCULANTE</v>
          </cell>
          <cell r="E17" t="str">
            <v>_</v>
          </cell>
          <cell r="G17" t="str">
            <v>_</v>
          </cell>
          <cell r="I17" t="str">
            <v>_</v>
          </cell>
          <cell r="L17" t="str">
            <v xml:space="preserve">    TOTAL A CORTO PLAZO</v>
          </cell>
          <cell r="N17" t="str">
            <v>_</v>
          </cell>
          <cell r="P17" t="str">
            <v>_</v>
          </cell>
          <cell r="R17" t="str">
            <v>_</v>
          </cell>
        </row>
        <row r="18">
          <cell r="B18" t="str">
            <v xml:space="preserve">    TOTAL CIRCULANTE</v>
          </cell>
          <cell r="C18" t="str">
            <v xml:space="preserve">    TOTAL CIRCULANTE</v>
          </cell>
          <cell r="E18">
            <v>156248.09999999998</v>
          </cell>
          <cell r="G18">
            <v>67965.3</v>
          </cell>
          <cell r="I18">
            <v>88282.799999999974</v>
          </cell>
          <cell r="K18" t="str">
            <v xml:space="preserve">    TOTAL A CORTO PLAZO</v>
          </cell>
          <cell r="L18" t="str">
            <v xml:space="preserve">    TOTAL A CORTO PLAZO</v>
          </cell>
          <cell r="N18">
            <v>42851.7</v>
          </cell>
          <cell r="P18">
            <v>9160.4000000000015</v>
          </cell>
          <cell r="R18">
            <v>33691.299999999996</v>
          </cell>
        </row>
        <row r="19">
          <cell r="E19" t="str">
            <v>-</v>
          </cell>
          <cell r="G19" t="str">
            <v>-</v>
          </cell>
          <cell r="I19" t="str">
            <v>-</v>
          </cell>
          <cell r="N19" t="str">
            <v>-</v>
          </cell>
          <cell r="P19" t="str">
            <v>-</v>
          </cell>
          <cell r="R19" t="str">
            <v>-</v>
          </cell>
        </row>
        <row r="20">
          <cell r="B20" t="str">
            <v>FIJO</v>
          </cell>
          <cell r="C20" t="str">
            <v>Bienes Muebles</v>
          </cell>
          <cell r="E20">
            <v>50357.1</v>
          </cell>
          <cell r="G20">
            <v>50357.1</v>
          </cell>
          <cell r="I20">
            <v>0</v>
          </cell>
        </row>
        <row r="21">
          <cell r="B21" t="str">
            <v>FIJO</v>
          </cell>
          <cell r="C21" t="str">
            <v>Bienes Muebles</v>
          </cell>
          <cell r="E21">
            <v>29670</v>
          </cell>
          <cell r="G21">
            <v>50357.1</v>
          </cell>
          <cell r="I21">
            <v>-20687.099999999999</v>
          </cell>
        </row>
        <row r="22">
          <cell r="C22" t="str">
            <v>Bienes Inmuebles</v>
          </cell>
          <cell r="E22">
            <v>89600.5</v>
          </cell>
          <cell r="G22">
            <v>89600.5</v>
          </cell>
          <cell r="I22">
            <v>0</v>
          </cell>
        </row>
        <row r="23">
          <cell r="C23" t="str">
            <v>Revaluación de Bienes Muebles</v>
          </cell>
          <cell r="E23">
            <v>89600.5</v>
          </cell>
          <cell r="G23">
            <v>12456.5</v>
          </cell>
          <cell r="I23">
            <v>-12456.5</v>
          </cell>
        </row>
        <row r="24">
          <cell r="C24" t="str">
            <v>Revaluación de Bienes Inmuebles</v>
          </cell>
          <cell r="E24">
            <v>56095.5</v>
          </cell>
          <cell r="G24">
            <v>56095.5</v>
          </cell>
          <cell r="I24">
            <v>0</v>
          </cell>
        </row>
        <row r="25">
          <cell r="C25" t="str">
            <v>Depreciación Acumulada de Bienes Muebles</v>
          </cell>
          <cell r="E25">
            <v>56095.5</v>
          </cell>
          <cell r="G25">
            <v>-27805.4</v>
          </cell>
          <cell r="I25">
            <v>27805.4</v>
          </cell>
        </row>
        <row r="26">
          <cell r="C26" t="str">
            <v>Depreciación Acumulada de Bienes Inmuebles</v>
          </cell>
          <cell r="E26">
            <v>-31040.799999999999</v>
          </cell>
          <cell r="G26">
            <v>-28904.1</v>
          </cell>
          <cell r="I26">
            <v>-2136.7000000000007</v>
          </cell>
        </row>
        <row r="27">
          <cell r="C27" t="str">
            <v>Depreciación Revaluada de Bienes Muebles</v>
          </cell>
          <cell r="E27">
            <v>-28904.1</v>
          </cell>
          <cell r="G27">
            <v>-9852.7999999999993</v>
          </cell>
          <cell r="I27">
            <v>9852.7999999999993</v>
          </cell>
        </row>
        <row r="28">
          <cell r="C28" t="str">
            <v>Depreciación Revaluada de Bienes Inmuebles</v>
          </cell>
          <cell r="E28">
            <v>-18054.7</v>
          </cell>
          <cell r="G28">
            <v>-18054.7</v>
          </cell>
          <cell r="I28">
            <v>0</v>
          </cell>
          <cell r="N28" t="str">
            <v>-</v>
          </cell>
          <cell r="P28" t="str">
            <v>-</v>
          </cell>
          <cell r="R28" t="str">
            <v>-</v>
          </cell>
        </row>
        <row r="29">
          <cell r="C29" t="str">
            <v>Depreciación Revaluada de Bienes Inmuebles</v>
          </cell>
          <cell r="E29" t="str">
            <v>_</v>
          </cell>
          <cell r="G29" t="str">
            <v>_</v>
          </cell>
          <cell r="I29" t="str">
            <v>_</v>
          </cell>
          <cell r="L29" t="str">
            <v xml:space="preserve">    TOTAL PASIVO</v>
          </cell>
          <cell r="N29" t="str">
            <v>-</v>
          </cell>
          <cell r="P29" t="str">
            <v>-</v>
          </cell>
          <cell r="R29" t="str">
            <v>-</v>
          </cell>
        </row>
        <row r="30">
          <cell r="C30" t="str">
            <v xml:space="preserve">    TOTAL FIJO</v>
          </cell>
          <cell r="E30">
            <v>126270.50000000001</v>
          </cell>
          <cell r="G30">
            <v>123892.60000000002</v>
          </cell>
          <cell r="I30">
            <v>2377.8999999999942</v>
          </cell>
          <cell r="L30" t="str">
            <v xml:space="preserve">    TOTAL PASIVO</v>
          </cell>
          <cell r="N30">
            <v>42851.7</v>
          </cell>
          <cell r="P30">
            <v>9160.4000000000015</v>
          </cell>
          <cell r="R30">
            <v>33691.299999999996</v>
          </cell>
        </row>
        <row r="31">
          <cell r="B31" t="str">
            <v xml:space="preserve">    TOTAL FIJO</v>
          </cell>
          <cell r="E31" t="str">
            <v>-</v>
          </cell>
          <cell r="G31" t="str">
            <v>-</v>
          </cell>
          <cell r="I31" t="str">
            <v>-</v>
          </cell>
          <cell r="K31" t="str">
            <v xml:space="preserve">    TOTAL PASIVO</v>
          </cell>
          <cell r="N31" t="str">
            <v>-</v>
          </cell>
          <cell r="P31" t="str">
            <v>-</v>
          </cell>
          <cell r="R31" t="str">
            <v>-</v>
          </cell>
        </row>
        <row r="32">
          <cell r="B32" t="str">
            <v>OTROS ACTIVOS</v>
          </cell>
          <cell r="C32" t="str">
            <v>Construcciones en Proceso</v>
          </cell>
          <cell r="E32" t="str">
            <v>-</v>
          </cell>
          <cell r="G32" t="str">
            <v>-</v>
          </cell>
          <cell r="I32" t="str">
            <v>-</v>
          </cell>
          <cell r="K32" t="str">
            <v>PATRIMONIO</v>
          </cell>
          <cell r="L32" t="str">
            <v>Patrimonio</v>
          </cell>
          <cell r="N32" t="str">
            <v>-</v>
          </cell>
          <cell r="P32" t="str">
            <v>-</v>
          </cell>
          <cell r="R32" t="str">
            <v>-</v>
          </cell>
        </row>
        <row r="33">
          <cell r="B33" t="str">
            <v>OTROS ACTIVOS</v>
          </cell>
          <cell r="C33" t="str">
            <v>Construcciones en Proceso</v>
          </cell>
          <cell r="E33">
            <v>60484.4</v>
          </cell>
          <cell r="G33">
            <v>17592.400000000001</v>
          </cell>
          <cell r="I33">
            <v>42892</v>
          </cell>
          <cell r="K33" t="str">
            <v>PATRIMONIO</v>
          </cell>
          <cell r="L33" t="str">
            <v>Patrimonio</v>
          </cell>
          <cell r="N33">
            <v>90603.3</v>
          </cell>
          <cell r="P33">
            <v>106128.9</v>
          </cell>
          <cell r="R33">
            <v>-15525.599999999991</v>
          </cell>
        </row>
        <row r="34">
          <cell r="B34" t="str">
            <v>OTROS ACTIVOS</v>
          </cell>
          <cell r="C34" t="str">
            <v>Depósitos en Garantía</v>
          </cell>
          <cell r="E34">
            <v>1305.5</v>
          </cell>
          <cell r="G34">
            <v>26.9</v>
          </cell>
          <cell r="I34">
            <v>-26.9</v>
          </cell>
          <cell r="K34" t="str">
            <v>PATRIMONIO</v>
          </cell>
          <cell r="L34" t="str">
            <v>Resultado de Ejercicios Anteriores</v>
          </cell>
          <cell r="N34">
            <v>26128.799999999999</v>
          </cell>
          <cell r="P34">
            <v>795.6</v>
          </cell>
          <cell r="R34">
            <v>25333.200000000001</v>
          </cell>
        </row>
        <row r="35">
          <cell r="C35" t="str">
            <v>Gastos de Instalación</v>
          </cell>
          <cell r="E35">
            <v>17592.400000000001</v>
          </cell>
          <cell r="G35">
            <v>1305.5</v>
          </cell>
          <cell r="I35">
            <v>-1305.5</v>
          </cell>
          <cell r="L35" t="str">
            <v xml:space="preserve">Resultado del Ejercicio </v>
          </cell>
          <cell r="N35">
            <v>130335.7</v>
          </cell>
          <cell r="P35">
            <v>26094.3</v>
          </cell>
          <cell r="R35">
            <v>104241.4</v>
          </cell>
        </row>
        <row r="36">
          <cell r="C36" t="str">
            <v>Amortización Acumulada de Gastos de Instalación</v>
          </cell>
          <cell r="E36">
            <v>26.9</v>
          </cell>
          <cell r="G36">
            <v>-580</v>
          </cell>
          <cell r="I36">
            <v>580</v>
          </cell>
          <cell r="L36" t="str">
            <v>Superávit por Revaluación</v>
          </cell>
          <cell r="N36">
            <v>53300.5</v>
          </cell>
          <cell r="P36">
            <v>68114.3</v>
          </cell>
          <cell r="R36">
            <v>-14813.800000000003</v>
          </cell>
        </row>
        <row r="37">
          <cell r="C37" t="str">
            <v>Pagos Anticipados</v>
          </cell>
          <cell r="E37">
            <v>217</v>
          </cell>
          <cell r="G37">
            <v>90.8</v>
          </cell>
          <cell r="I37">
            <v>126.2</v>
          </cell>
          <cell r="L37" t="str">
            <v xml:space="preserve">Resultado del Ejercicio </v>
          </cell>
          <cell r="N37">
            <v>26094.3</v>
          </cell>
          <cell r="P37">
            <v>26094.3</v>
          </cell>
          <cell r="R37">
            <v>0</v>
          </cell>
        </row>
        <row r="38">
          <cell r="C38" t="str">
            <v>Amortización Acumulada de Gastos de Instalación</v>
          </cell>
          <cell r="E38" t="str">
            <v>_</v>
          </cell>
          <cell r="G38" t="str">
            <v>_</v>
          </cell>
          <cell r="I38" t="str">
            <v>_</v>
          </cell>
          <cell r="L38" t="str">
            <v>Superávit por Revaluación</v>
          </cell>
          <cell r="N38" t="str">
            <v>_</v>
          </cell>
          <cell r="P38" t="str">
            <v>_</v>
          </cell>
          <cell r="R38" t="str">
            <v>_</v>
          </cell>
        </row>
        <row r="39">
          <cell r="C39" t="str">
            <v>TOTAL OTROS ACTIVOS</v>
          </cell>
          <cell r="E39">
            <v>60701.4</v>
          </cell>
          <cell r="G39">
            <v>18435.600000000002</v>
          </cell>
          <cell r="I39">
            <v>42265.8</v>
          </cell>
          <cell r="L39" t="str">
            <v xml:space="preserve">    TOTAL PATRIMONIO</v>
          </cell>
          <cell r="N39">
            <v>300368.3</v>
          </cell>
          <cell r="P39">
            <v>201133.09999999998</v>
          </cell>
          <cell r="R39">
            <v>99235.200000000012</v>
          </cell>
        </row>
        <row r="40">
          <cell r="C40" t="str">
            <v xml:space="preserve">    TOTAL ACTIVO</v>
          </cell>
          <cell r="E40" t="str">
            <v>_</v>
          </cell>
          <cell r="G40" t="str">
            <v>_</v>
          </cell>
          <cell r="I40" t="str">
            <v>_</v>
          </cell>
          <cell r="L40" t="str">
            <v xml:space="preserve">    TOTAL PASIVO Y PATRIMONIO</v>
          </cell>
          <cell r="N40" t="str">
            <v>_</v>
          </cell>
          <cell r="P40" t="str">
            <v>_</v>
          </cell>
          <cell r="R40" t="str">
            <v>_</v>
          </cell>
        </row>
        <row r="41">
          <cell r="B41" t="str">
            <v xml:space="preserve">    TOTAL DIFERIDO</v>
          </cell>
          <cell r="C41" t="str">
            <v xml:space="preserve">    TOTAL ACTIVO</v>
          </cell>
          <cell r="E41">
            <v>343220</v>
          </cell>
          <cell r="G41">
            <v>210293.50000000003</v>
          </cell>
          <cell r="I41">
            <v>132926.49999999997</v>
          </cell>
          <cell r="K41" t="str">
            <v xml:space="preserve">    TOTAL PATRIMONIO</v>
          </cell>
          <cell r="L41" t="str">
            <v xml:space="preserve">    TOTAL PASIVO Y PATRIMONIO</v>
          </cell>
          <cell r="N41">
            <v>343220</v>
          </cell>
          <cell r="P41">
            <v>210293.49999999997</v>
          </cell>
          <cell r="R41">
            <v>132926.50000000003</v>
          </cell>
        </row>
        <row r="42">
          <cell r="E42" t="str">
            <v>=</v>
          </cell>
          <cell r="G42" t="str">
            <v>=</v>
          </cell>
          <cell r="I42" t="str">
            <v>=</v>
          </cell>
          <cell r="N42" t="str">
            <v>=</v>
          </cell>
          <cell r="P42" t="str">
            <v>=</v>
          </cell>
          <cell r="R42" t="str">
            <v>=</v>
          </cell>
        </row>
        <row r="43">
          <cell r="B43" t="str">
            <v xml:space="preserve">    TOTAL ACTIVO</v>
          </cell>
          <cell r="E43">
            <v>210293.50000000003</v>
          </cell>
          <cell r="G43">
            <v>210293.50000000003</v>
          </cell>
          <cell r="I43">
            <v>0</v>
          </cell>
          <cell r="K43" t="str">
            <v xml:space="preserve">    TOTAL PASIVO Y PATRIMONIO</v>
          </cell>
          <cell r="N43">
            <v>210293.49999999997</v>
          </cell>
          <cell r="P43">
            <v>210293.49999999997</v>
          </cell>
          <cell r="R4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se-05"/>
      <sheetName val="Conclusiones"/>
    </sheetNames>
    <sheetDataSet>
      <sheetData sheetId="0">
        <row r="1">
          <cell r="B1" t="str">
            <v>COMPARATIVO DE EGRESOS POR CAPÍTULO</v>
          </cell>
        </row>
        <row r="2">
          <cell r="B2" t="str">
            <v>(Miles de Pesos)</v>
          </cell>
        </row>
        <row r="4">
          <cell r="D4" t="str">
            <v>P   R   E   S   U   P   U   E   S   T   O        2   0   0   5</v>
          </cell>
        </row>
        <row r="5">
          <cell r="F5" t="str">
            <v>ASIGNACIONES</v>
          </cell>
          <cell r="H5" t="str">
            <v>REDUCCIONES</v>
          </cell>
          <cell r="J5" t="str">
            <v>TOTAL</v>
          </cell>
          <cell r="N5" t="str">
            <v>VARIACIÓN</v>
          </cell>
        </row>
        <row r="6">
          <cell r="B6" t="str">
            <v>E G R E S O S</v>
          </cell>
          <cell r="D6" t="str">
            <v>INICIAL</v>
          </cell>
          <cell r="F6" t="str">
            <v>Y/O AMPLIACIONES</v>
          </cell>
          <cell r="H6" t="str">
            <v>Y/O DISMINUCIONES</v>
          </cell>
          <cell r="J6" t="str">
            <v>AUTORIZADO</v>
          </cell>
          <cell r="L6" t="str">
            <v>EJERCIDO</v>
          </cell>
          <cell r="N6" t="str">
            <v>IMPORTE</v>
          </cell>
        </row>
        <row r="8">
          <cell r="B8" t="str">
            <v>SERVICIOS PERSONALES</v>
          </cell>
          <cell r="D8">
            <v>59245</v>
          </cell>
          <cell r="F8">
            <v>2188.6</v>
          </cell>
          <cell r="H8">
            <v>3508.6</v>
          </cell>
          <cell r="J8">
            <v>57925</v>
          </cell>
          <cell r="L8">
            <v>56042.2</v>
          </cell>
          <cell r="N8">
            <v>-1882.8000000000029</v>
          </cell>
        </row>
        <row r="9">
          <cell r="B9" t="str">
            <v>MATERIALES Y SUMINISTROS</v>
          </cell>
          <cell r="D9">
            <v>3673</v>
          </cell>
          <cell r="F9">
            <v>138</v>
          </cell>
          <cell r="H9">
            <v>1096.7</v>
          </cell>
          <cell r="J9">
            <v>2714.3</v>
          </cell>
          <cell r="L9">
            <v>2345.1999999999998</v>
          </cell>
          <cell r="N9">
            <v>-369.10000000000036</v>
          </cell>
        </row>
        <row r="10">
          <cell r="B10" t="str">
            <v>SERVICIOS GENERALES</v>
          </cell>
          <cell r="D10">
            <v>15800</v>
          </cell>
          <cell r="F10">
            <v>4211.8</v>
          </cell>
          <cell r="H10">
            <v>1933.1</v>
          </cell>
          <cell r="J10">
            <v>18078.7</v>
          </cell>
          <cell r="L10">
            <v>17147.3</v>
          </cell>
          <cell r="N10">
            <v>-931.40000000000146</v>
          </cell>
        </row>
        <row r="11">
          <cell r="B11" t="str">
            <v>BIENES MUEBLES E INMUEBLES</v>
          </cell>
          <cell r="D11">
            <v>422</v>
          </cell>
          <cell r="F11">
            <v>29.7</v>
          </cell>
          <cell r="H11">
            <v>29.7</v>
          </cell>
          <cell r="J11">
            <v>422</v>
          </cell>
          <cell r="L11">
            <v>340.4</v>
          </cell>
          <cell r="N11">
            <v>-81.600000000000023</v>
          </cell>
        </row>
        <row r="12">
          <cell r="D12" t="str">
            <v>__________</v>
          </cell>
          <cell r="F12" t="str">
            <v>__________</v>
          </cell>
          <cell r="H12" t="str">
            <v>__________</v>
          </cell>
          <cell r="J12" t="str">
            <v>__________</v>
          </cell>
          <cell r="L12" t="str">
            <v>__________</v>
          </cell>
          <cell r="N12" t="str">
            <v>__________</v>
          </cell>
        </row>
        <row r="13">
          <cell r="B13" t="str">
            <v xml:space="preserve">         T O T A L</v>
          </cell>
          <cell r="D13">
            <v>79140</v>
          </cell>
          <cell r="F13">
            <v>6568.0999999999995</v>
          </cell>
          <cell r="H13">
            <v>6568.0999999999995</v>
          </cell>
          <cell r="J13">
            <v>79140</v>
          </cell>
          <cell r="L13">
            <v>75875.099999999991</v>
          </cell>
          <cell r="N13">
            <v>-3264.9000000000087</v>
          </cell>
        </row>
        <row r="14">
          <cell r="D14" t="str">
            <v>==========</v>
          </cell>
          <cell r="F14" t="str">
            <v>==========</v>
          </cell>
          <cell r="H14" t="str">
            <v>==========</v>
          </cell>
          <cell r="J14" t="str">
            <v>==========</v>
          </cell>
          <cell r="L14" t="str">
            <v>==========</v>
          </cell>
          <cell r="N14" t="str">
            <v>==========</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se-05"/>
    </sheetNames>
    <sheetDataSet>
      <sheetData sheetId="0">
        <row r="1">
          <cell r="B1" t="str">
            <v>COMPARATIVO DE EGRESOS POR CAPÍTULO</v>
          </cell>
        </row>
        <row r="2">
          <cell r="B2" t="str">
            <v>(Miles de Pesos)</v>
          </cell>
        </row>
        <row r="4">
          <cell r="D4" t="str">
            <v>P   R   E   S   U   P   U   E   S   T   O        2   0   0   5</v>
          </cell>
        </row>
        <row r="5">
          <cell r="F5" t="str">
            <v>ASIGNACIONES</v>
          </cell>
          <cell r="H5" t="str">
            <v>REDUCCIONES</v>
          </cell>
          <cell r="J5" t="str">
            <v>TOTAL</v>
          </cell>
          <cell r="N5" t="str">
            <v>VARIACIÓN</v>
          </cell>
        </row>
        <row r="6">
          <cell r="B6" t="str">
            <v>E G R E S O S</v>
          </cell>
          <cell r="D6" t="str">
            <v>INICIAL</v>
          </cell>
          <cell r="F6" t="str">
            <v>Y/O AMPLIACIONES</v>
          </cell>
          <cell r="H6" t="str">
            <v>Y/O DISMINUCIONES</v>
          </cell>
          <cell r="J6" t="str">
            <v>AUTORIZADO</v>
          </cell>
          <cell r="L6" t="str">
            <v>EJERCIDO</v>
          </cell>
          <cell r="N6" t="str">
            <v>IMPORTE</v>
          </cell>
        </row>
        <row r="8">
          <cell r="B8" t="str">
            <v>SERVICIOS PERSONALES</v>
          </cell>
          <cell r="D8">
            <v>59245</v>
          </cell>
          <cell r="F8">
            <v>2188.6</v>
          </cell>
          <cell r="H8">
            <v>3508.6</v>
          </cell>
          <cell r="J8">
            <v>57925</v>
          </cell>
          <cell r="L8">
            <v>56042.2</v>
          </cell>
          <cell r="N8">
            <v>-1882.8000000000029</v>
          </cell>
        </row>
        <row r="9">
          <cell r="B9" t="str">
            <v>MATERIALES Y SUMINISTROS</v>
          </cell>
          <cell r="D9">
            <v>3673</v>
          </cell>
          <cell r="F9">
            <v>138</v>
          </cell>
          <cell r="H9">
            <v>1096.7</v>
          </cell>
          <cell r="J9">
            <v>2714.3</v>
          </cell>
          <cell r="L9">
            <v>2345.1999999999998</v>
          </cell>
          <cell r="N9">
            <v>-369.10000000000036</v>
          </cell>
        </row>
        <row r="10">
          <cell r="B10" t="str">
            <v>SERVICIOS GENERALES</v>
          </cell>
          <cell r="D10">
            <v>15800</v>
          </cell>
          <cell r="F10">
            <v>4211.8</v>
          </cell>
          <cell r="H10">
            <v>1933.1</v>
          </cell>
          <cell r="J10">
            <v>18078.7</v>
          </cell>
          <cell r="L10">
            <v>17147.3</v>
          </cell>
          <cell r="N10">
            <v>-931.40000000000146</v>
          </cell>
        </row>
        <row r="11">
          <cell r="B11" t="str">
            <v>BIENES MUEBLES E INMUEBLES</v>
          </cell>
          <cell r="D11">
            <v>422</v>
          </cell>
          <cell r="F11">
            <v>29.7</v>
          </cell>
          <cell r="H11">
            <v>29.7</v>
          </cell>
          <cell r="J11">
            <v>422</v>
          </cell>
          <cell r="L11">
            <v>340.4</v>
          </cell>
          <cell r="N11">
            <v>-81.600000000000023</v>
          </cell>
        </row>
        <row r="12">
          <cell r="D12" t="str">
            <v>__________</v>
          </cell>
          <cell r="F12" t="str">
            <v>__________</v>
          </cell>
          <cell r="H12" t="str">
            <v>__________</v>
          </cell>
          <cell r="J12" t="str">
            <v>__________</v>
          </cell>
          <cell r="L12" t="str">
            <v>__________</v>
          </cell>
          <cell r="N12" t="str">
            <v>__________</v>
          </cell>
        </row>
        <row r="13">
          <cell r="B13" t="str">
            <v xml:space="preserve">         T O T A L</v>
          </cell>
          <cell r="D13">
            <v>79140</v>
          </cell>
          <cell r="F13">
            <v>6568.0999999999995</v>
          </cell>
          <cell r="H13">
            <v>6568.0999999999995</v>
          </cell>
          <cell r="J13">
            <v>79140</v>
          </cell>
          <cell r="L13">
            <v>75875.099999999991</v>
          </cell>
          <cell r="N13">
            <v>-3264.9000000000087</v>
          </cell>
        </row>
        <row r="14">
          <cell r="D14" t="str">
            <v>==========</v>
          </cell>
          <cell r="F14" t="str">
            <v>==========</v>
          </cell>
          <cell r="H14" t="str">
            <v>==========</v>
          </cell>
          <cell r="J14" t="str">
            <v>==========</v>
          </cell>
          <cell r="L14" t="str">
            <v>==========</v>
          </cell>
          <cell r="N14"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Base_mun"/>
      <sheetName val="Direccionamiento D"/>
      <sheetName val="Localidades"/>
    </sheetNames>
    <sheetDataSet>
      <sheetData sheetId="0">
        <row r="2">
          <cell r="A2" t="str">
            <v>México</v>
          </cell>
        </row>
      </sheetData>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CCOA-5A"/>
    </sheetNames>
    <sheetDataSet>
      <sheetData sheetId="0"/>
      <sheetData sheetId="1">
        <row r="1">
          <cell r="B1" t="str">
            <v>COMPARATIVO DE EGRESOS POR EJE RECTOR</v>
          </cell>
        </row>
        <row r="2">
          <cell r="B2" t="str">
            <v>(Miles de Pesos)</v>
          </cell>
        </row>
        <row r="4">
          <cell r="D4" t="str">
            <v>P   R   E   S   U   P   U   E   S   T   O        2   0   0   3</v>
          </cell>
        </row>
        <row r="5">
          <cell r="F5" t="str">
            <v>ASIGNACIONES</v>
          </cell>
          <cell r="H5" t="str">
            <v>REDUCCIONES</v>
          </cell>
          <cell r="J5" t="str">
            <v>TOTAL</v>
          </cell>
          <cell r="N5" t="str">
            <v>VARIACIÓN</v>
          </cell>
        </row>
        <row r="6">
          <cell r="B6" t="str">
            <v>EJE RECTOR</v>
          </cell>
          <cell r="D6" t="str">
            <v>INICIAL</v>
          </cell>
          <cell r="F6" t="str">
            <v>Y/O AMPLIACIONES</v>
          </cell>
          <cell r="H6" t="str">
            <v>Y/O DISMINUCIONES</v>
          </cell>
          <cell r="J6" t="str">
            <v>AUTORIZADO</v>
          </cell>
          <cell r="L6" t="str">
            <v xml:space="preserve">  EJERCIDO</v>
          </cell>
          <cell r="N6" t="str">
            <v>IMPORTE</v>
          </cell>
        </row>
        <row r="7">
          <cell r="B7" t="str">
            <v xml:space="preserve">Desarrollo Económico y Empleo </v>
          </cell>
          <cell r="D7">
            <v>20398.8</v>
          </cell>
          <cell r="F7">
            <v>1852.6</v>
          </cell>
          <cell r="H7">
            <v>368.8</v>
          </cell>
          <cell r="J7">
            <v>21882.6</v>
          </cell>
          <cell r="L7">
            <v>20630.900000000001</v>
          </cell>
          <cell r="N7">
            <v>-1251.6999999999971</v>
          </cell>
        </row>
        <row r="8">
          <cell r="B8" t="str">
            <v xml:space="preserve">Desarrollo Regional </v>
          </cell>
          <cell r="D8">
            <v>12599</v>
          </cell>
          <cell r="F8">
            <v>2264.4</v>
          </cell>
          <cell r="H8">
            <v>387.3</v>
          </cell>
          <cell r="J8">
            <v>14476.1</v>
          </cell>
          <cell r="L8">
            <v>14092.7</v>
          </cell>
          <cell r="N8">
            <v>-383.39999999999964</v>
          </cell>
        </row>
        <row r="9">
          <cell r="B9" t="str">
            <v xml:space="preserve">Desarrollo Urbano Sustentable </v>
          </cell>
          <cell r="D9">
            <v>73987.100000000006</v>
          </cell>
          <cell r="F9">
            <v>5791.9</v>
          </cell>
          <cell r="H9">
            <v>5088.7</v>
          </cell>
          <cell r="J9">
            <v>74690.3</v>
          </cell>
          <cell r="L9">
            <v>71497.7</v>
          </cell>
          <cell r="N9">
            <v>-3192.6000000000058</v>
          </cell>
        </row>
        <row r="10">
          <cell r="D10" t="str">
            <v>_________</v>
          </cell>
          <cell r="F10" t="str">
            <v>_________</v>
          </cell>
          <cell r="H10" t="str">
            <v>_________</v>
          </cell>
          <cell r="J10" t="str">
            <v>_________</v>
          </cell>
          <cell r="L10" t="str">
            <v>_________</v>
          </cell>
          <cell r="N10" t="str">
            <v>_________</v>
          </cell>
        </row>
        <row r="11">
          <cell r="B11" t="str">
            <v xml:space="preserve">         T O T A L</v>
          </cell>
          <cell r="D11">
            <v>106984.90000000001</v>
          </cell>
          <cell r="F11">
            <v>9908.9</v>
          </cell>
          <cell r="H11">
            <v>5844.8</v>
          </cell>
          <cell r="J11">
            <v>111049</v>
          </cell>
          <cell r="L11">
            <v>106221.3</v>
          </cell>
          <cell r="N11">
            <v>-4827.7000000000025</v>
          </cell>
        </row>
        <row r="12">
          <cell r="D12" t="str">
            <v>========</v>
          </cell>
          <cell r="F12" t="str">
            <v>========</v>
          </cell>
          <cell r="H12" t="str">
            <v>========</v>
          </cell>
          <cell r="J12" t="str">
            <v>========</v>
          </cell>
          <cell r="L12" t="str">
            <v>========</v>
          </cell>
          <cell r="N12" t="str">
            <v>========</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erno_Cache_XXXXX"/>
      <sheetName val="presentacion (2)"/>
      <sheetName val="Deu e Ing PERC"/>
      <sheetName val="RAZONES DE GESTION FIN. (3)"/>
      <sheetName val="TENDENCIA, SFU Y CONSOLIDAC ok"/>
      <sheetName val="ESFC"/>
      <sheetName val="ESFC (2)"/>
      <sheetName val="Razones Financ. (2)"/>
      <sheetName val="EAC "/>
      <sheetName val="EAC  (2)"/>
      <sheetName val="EVHP"/>
      <sheetName val="EDO CAM SIT FIN"/>
      <sheetName val="EDO CAM SIT FIN (2)"/>
      <sheetName val="EFE1CTA"/>
      <sheetName val="EFE CTA&amp;LIBROS"/>
      <sheetName val="EFE CTA&amp;LIBROS (2)"/>
      <sheetName val="DIF CAPTACION Y SDO EN BCOS"/>
      <sheetName val="APLICACIÓN REC.R33 "/>
      <sheetName val="REC.FEDERALES"/>
      <sheetName val="DEUDA "/>
      <sheetName val="DEUDA  (2)"/>
      <sheetName val="PD2"/>
      <sheetName val="PD2 (2)"/>
      <sheetName val="FINANC"/>
      <sheetName val="CAPAC DE ENDEUDAM"/>
      <sheetName val="ANALISIS ENDEUDAMIENTO (2)"/>
      <sheetName val="CONF SALDOS"/>
      <sheetName val="FEFOM (4)"/>
      <sheetName val="H. TRABAJO 2 (2)"/>
      <sheetName val="BALANC PRES MPIO"/>
      <sheetName val="SIST ALERTA P MPIO"/>
      <sheetName val="EAIP2012"/>
      <sheetName val="EEP2012 "/>
      <sheetName val="EAIP2013"/>
      <sheetName val="EEP2013"/>
      <sheetName val="EAIP2014"/>
      <sheetName val="EEP2014"/>
      <sheetName val="EAIP2015"/>
      <sheetName val="EEP2015"/>
      <sheetName val="EAIP2016"/>
      <sheetName val="EAEPE 20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93"/>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ILIACIÓN DEL CALCULO"/>
      <sheetName val="IMPUESTO QUINCENAL"/>
      <sheetName val="Tablas"/>
      <sheetName val="LISTAS "/>
    </sheetNames>
    <sheetDataSet>
      <sheetData sheetId="0"/>
      <sheetData sheetId="1"/>
      <sheetData sheetId="2"/>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B050"/>
  </sheetPr>
  <dimension ref="B1:K161"/>
  <sheetViews>
    <sheetView showGridLines="0" tabSelected="1" view="pageBreakPreview" zoomScale="85" zoomScaleNormal="100" zoomScaleSheetLayoutView="85" workbookViewId="0">
      <selection activeCell="J155" sqref="J155"/>
    </sheetView>
  </sheetViews>
  <sheetFormatPr baseColWidth="10" defaultRowHeight="14.25"/>
  <cols>
    <col min="1" max="1" width="1.7109375" style="14" customWidth="1"/>
    <col min="2" max="2" width="10.42578125" style="14" customWidth="1"/>
    <col min="3" max="3" width="69.85546875" style="14" customWidth="1"/>
    <col min="4" max="4" width="15.28515625" style="14" customWidth="1"/>
    <col min="5" max="5" width="16.7109375" style="14" customWidth="1"/>
    <col min="6" max="6" width="15.5703125" style="14" customWidth="1"/>
    <col min="7" max="7" width="11.7109375" style="14" customWidth="1"/>
    <col min="8" max="8" width="68.5703125" style="14" customWidth="1"/>
    <col min="9" max="9" width="15.85546875" style="14" customWidth="1"/>
    <col min="10" max="10" width="16.85546875" style="14" customWidth="1"/>
    <col min="11" max="11" width="14.85546875" style="14" customWidth="1"/>
    <col min="12" max="16384" width="11.42578125" style="14"/>
  </cols>
  <sheetData>
    <row r="1" spans="2:11" ht="6" customHeight="1" thickBot="1"/>
    <row r="2" spans="2:11" ht="36.75" customHeight="1" thickTop="1">
      <c r="B2" s="501" t="s">
        <v>366</v>
      </c>
      <c r="C2" s="502"/>
      <c r="D2" s="502"/>
      <c r="E2" s="502"/>
      <c r="F2" s="502"/>
      <c r="G2" s="502"/>
      <c r="H2" s="502"/>
      <c r="I2" s="502"/>
      <c r="J2" s="502"/>
      <c r="K2" s="503"/>
    </row>
    <row r="3" spans="2:11" ht="18" customHeight="1">
      <c r="B3" s="181"/>
      <c r="C3" s="504" t="s">
        <v>419</v>
      </c>
      <c r="D3" s="505"/>
      <c r="E3" s="505"/>
      <c r="F3" s="506" t="s">
        <v>115</v>
      </c>
      <c r="G3" s="506"/>
      <c r="H3" s="182"/>
      <c r="I3" s="182"/>
      <c r="J3" s="182"/>
      <c r="K3" s="183" t="s">
        <v>420</v>
      </c>
    </row>
    <row r="4" spans="2:11" ht="6.75" customHeight="1" thickBot="1">
      <c r="B4" s="184"/>
      <c r="C4" s="185"/>
      <c r="D4" s="185"/>
      <c r="E4" s="185"/>
      <c r="F4" s="185"/>
      <c r="G4" s="185"/>
      <c r="H4" s="185"/>
      <c r="I4" s="185"/>
      <c r="J4" s="185"/>
      <c r="K4" s="186"/>
    </row>
    <row r="5" spans="2:11" ht="6" customHeight="1" thickTop="1" thickBot="1"/>
    <row r="6" spans="2:11" ht="15" thickTop="1">
      <c r="B6" s="507" t="s">
        <v>116</v>
      </c>
      <c r="C6" s="509" t="s">
        <v>117</v>
      </c>
      <c r="D6" s="511" t="s">
        <v>118</v>
      </c>
      <c r="E6" s="512"/>
      <c r="F6" s="509" t="s">
        <v>119</v>
      </c>
      <c r="G6" s="509" t="s">
        <v>116</v>
      </c>
      <c r="H6" s="513" t="s">
        <v>117</v>
      </c>
      <c r="I6" s="513" t="s">
        <v>118</v>
      </c>
      <c r="J6" s="515"/>
      <c r="K6" s="498" t="s">
        <v>119</v>
      </c>
    </row>
    <row r="7" spans="2:11" ht="16.5" customHeight="1" thickBot="1">
      <c r="B7" s="508"/>
      <c r="C7" s="510"/>
      <c r="D7" s="187">
        <v>2021</v>
      </c>
      <c r="E7" s="187">
        <v>2020</v>
      </c>
      <c r="F7" s="510"/>
      <c r="G7" s="510"/>
      <c r="H7" s="514"/>
      <c r="I7" s="188">
        <v>2021</v>
      </c>
      <c r="J7" s="188">
        <v>2020</v>
      </c>
      <c r="K7" s="499"/>
    </row>
    <row r="8" spans="2:11" ht="6" customHeight="1" thickTop="1" thickBot="1"/>
    <row r="9" spans="2:11" ht="5.25" customHeight="1" thickTop="1">
      <c r="B9" s="189"/>
      <c r="C9" s="190"/>
      <c r="D9" s="191"/>
      <c r="E9" s="191"/>
      <c r="F9" s="191"/>
      <c r="G9" s="190"/>
      <c r="H9" s="190"/>
      <c r="I9" s="190"/>
      <c r="J9" s="190"/>
      <c r="K9" s="192"/>
    </row>
    <row r="10" spans="2:11">
      <c r="B10" s="193">
        <v>1000</v>
      </c>
      <c r="C10" s="194" t="s">
        <v>120</v>
      </c>
      <c r="D10" s="195"/>
      <c r="E10" s="195"/>
      <c r="F10" s="196"/>
      <c r="G10" s="197">
        <v>2000</v>
      </c>
      <c r="H10" s="194" t="s">
        <v>121</v>
      </c>
      <c r="I10" s="195"/>
      <c r="J10" s="195"/>
      <c r="K10" s="198"/>
    </row>
    <row r="11" spans="2:11">
      <c r="B11" s="199">
        <v>1100</v>
      </c>
      <c r="C11" s="200" t="s">
        <v>64</v>
      </c>
      <c r="D11" s="201">
        <f>+D12+D21+D30+D37+D44+D47+D51</f>
        <v>4146.28</v>
      </c>
      <c r="E11" s="201">
        <f>+E12+E21+E30+E37+E44+E47+E51</f>
        <v>128552.92</v>
      </c>
      <c r="F11" s="201">
        <f>+F12+F21+F30+F37+F44+F47+F51</f>
        <v>-124406.64</v>
      </c>
      <c r="G11" s="202">
        <v>2100</v>
      </c>
      <c r="H11" s="200" t="s">
        <v>122</v>
      </c>
      <c r="I11" s="201">
        <f>+I12+I23+I28+I33+I37+I42+I50+I55</f>
        <v>670252.25</v>
      </c>
      <c r="J11" s="201">
        <f t="shared" ref="J11:K11" si="0">+J12+J23+J28+J33+J37+J42+J50+J55</f>
        <v>-137705.03000000003</v>
      </c>
      <c r="K11" s="203">
        <f t="shared" si="0"/>
        <v>807957.28</v>
      </c>
    </row>
    <row r="12" spans="2:11">
      <c r="B12" s="199">
        <v>1110</v>
      </c>
      <c r="C12" s="200" t="s">
        <v>65</v>
      </c>
      <c r="D12" s="201">
        <f>SUM(D13:D19)</f>
        <v>2270.06</v>
      </c>
      <c r="E12" s="201">
        <f>SUM(E13:E19)</f>
        <v>116724.95</v>
      </c>
      <c r="F12" s="201">
        <f>SUM(F13:F19)</f>
        <v>-114454.89</v>
      </c>
      <c r="G12" s="202">
        <v>2110</v>
      </c>
      <c r="H12" s="200" t="s">
        <v>123</v>
      </c>
      <c r="I12" s="201">
        <f>SUM(I13:I21)</f>
        <v>670252.25</v>
      </c>
      <c r="J12" s="201">
        <f t="shared" ref="J12:K12" si="1">SUM(J13:J21)</f>
        <v>-137705.03000000003</v>
      </c>
      <c r="K12" s="203">
        <f t="shared" si="1"/>
        <v>807957.28</v>
      </c>
    </row>
    <row r="13" spans="2:11">
      <c r="B13" s="204">
        <v>1111</v>
      </c>
      <c r="C13" s="205" t="s">
        <v>124</v>
      </c>
      <c r="D13" s="206">
        <v>2270.06</v>
      </c>
      <c r="E13" s="206">
        <v>2269.15</v>
      </c>
      <c r="F13" s="207">
        <f>+D13-E13</f>
        <v>0.90999999999985448</v>
      </c>
      <c r="G13" s="208">
        <v>2111</v>
      </c>
      <c r="H13" s="205" t="s">
        <v>125</v>
      </c>
      <c r="I13" s="231"/>
      <c r="J13" s="231"/>
      <c r="K13" s="209">
        <f>+I13-J13</f>
        <v>0</v>
      </c>
    </row>
    <row r="14" spans="2:11">
      <c r="B14" s="204">
        <v>1112</v>
      </c>
      <c r="C14" s="205" t="s">
        <v>126</v>
      </c>
      <c r="D14" s="206"/>
      <c r="E14" s="206">
        <v>114455.8</v>
      </c>
      <c r="F14" s="207">
        <f t="shared" ref="F14:F19" si="2">+D14-E14</f>
        <v>-114455.8</v>
      </c>
      <c r="G14" s="208">
        <v>2112</v>
      </c>
      <c r="H14" s="488" t="s">
        <v>127</v>
      </c>
      <c r="I14" s="206">
        <v>530464.64</v>
      </c>
      <c r="J14" s="206">
        <v>-216209.2</v>
      </c>
      <c r="K14" s="489">
        <f t="shared" ref="K14:K21" si="3">+I14-J14</f>
        <v>746673.84000000008</v>
      </c>
    </row>
    <row r="15" spans="2:11">
      <c r="B15" s="204">
        <v>1113</v>
      </c>
      <c r="C15" s="205" t="s">
        <v>128</v>
      </c>
      <c r="D15" s="206"/>
      <c r="E15" s="206">
        <v>0</v>
      </c>
      <c r="F15" s="207">
        <f t="shared" si="2"/>
        <v>0</v>
      </c>
      <c r="G15" s="208">
        <v>2113</v>
      </c>
      <c r="H15" s="205" t="s">
        <v>129</v>
      </c>
      <c r="I15" s="490"/>
      <c r="J15" s="490"/>
      <c r="K15" s="209">
        <f t="shared" si="3"/>
        <v>0</v>
      </c>
    </row>
    <row r="16" spans="2:11">
      <c r="B16" s="204">
        <v>1114</v>
      </c>
      <c r="C16" s="205" t="s">
        <v>130</v>
      </c>
      <c r="D16" s="206"/>
      <c r="E16" s="206">
        <v>0</v>
      </c>
      <c r="F16" s="207">
        <f t="shared" si="2"/>
        <v>0</v>
      </c>
      <c r="G16" s="208">
        <v>2114</v>
      </c>
      <c r="H16" s="205" t="s">
        <v>131</v>
      </c>
      <c r="I16" s="206"/>
      <c r="J16" s="206"/>
      <c r="K16" s="209">
        <f t="shared" si="3"/>
        <v>0</v>
      </c>
    </row>
    <row r="17" spans="2:11">
      <c r="B17" s="204">
        <v>1115</v>
      </c>
      <c r="C17" s="205" t="s">
        <v>132</v>
      </c>
      <c r="D17" s="206"/>
      <c r="E17" s="206">
        <v>0</v>
      </c>
      <c r="F17" s="207">
        <f t="shared" si="2"/>
        <v>0</v>
      </c>
      <c r="G17" s="208">
        <v>2115</v>
      </c>
      <c r="H17" s="205" t="s">
        <v>133</v>
      </c>
      <c r="I17" s="206"/>
      <c r="J17" s="206"/>
      <c r="K17" s="209">
        <f t="shared" si="3"/>
        <v>0</v>
      </c>
    </row>
    <row r="18" spans="2:11" ht="27" customHeight="1">
      <c r="B18" s="204">
        <v>1116</v>
      </c>
      <c r="C18" s="205" t="s">
        <v>134</v>
      </c>
      <c r="D18" s="206"/>
      <c r="E18" s="206">
        <v>0</v>
      </c>
      <c r="F18" s="207">
        <f t="shared" si="2"/>
        <v>0</v>
      </c>
      <c r="G18" s="208">
        <v>2116</v>
      </c>
      <c r="H18" s="210" t="s">
        <v>135</v>
      </c>
      <c r="I18" s="206"/>
      <c r="J18" s="206"/>
      <c r="K18" s="209">
        <f t="shared" si="3"/>
        <v>0</v>
      </c>
    </row>
    <row r="19" spans="2:11">
      <c r="B19" s="204">
        <v>1119</v>
      </c>
      <c r="C19" s="205" t="s">
        <v>136</v>
      </c>
      <c r="D19" s="206"/>
      <c r="E19" s="206">
        <v>0</v>
      </c>
      <c r="F19" s="207">
        <f t="shared" si="2"/>
        <v>0</v>
      </c>
      <c r="G19" s="208">
        <v>2117</v>
      </c>
      <c r="H19" s="205" t="s">
        <v>137</v>
      </c>
      <c r="I19" s="206">
        <v>139787.60999999999</v>
      </c>
      <c r="J19" s="206">
        <v>35551.93</v>
      </c>
      <c r="K19" s="209">
        <f t="shared" si="3"/>
        <v>104235.68</v>
      </c>
    </row>
    <row r="20" spans="2:11">
      <c r="B20" s="211"/>
      <c r="C20" s="205"/>
      <c r="D20" s="206"/>
      <c r="E20" s="206"/>
      <c r="F20" s="207"/>
      <c r="G20" s="208">
        <v>2118</v>
      </c>
      <c r="H20" s="205" t="s">
        <v>138</v>
      </c>
      <c r="I20" s="206">
        <v>0</v>
      </c>
      <c r="J20" s="206">
        <v>0</v>
      </c>
      <c r="K20" s="209">
        <f t="shared" si="3"/>
        <v>0</v>
      </c>
    </row>
    <row r="21" spans="2:11">
      <c r="B21" s="199">
        <v>1120</v>
      </c>
      <c r="C21" s="200" t="s">
        <v>66</v>
      </c>
      <c r="D21" s="201">
        <f>SUM(D22:D28)</f>
        <v>1876.22</v>
      </c>
      <c r="E21" s="201">
        <f>SUM(E22:E28)</f>
        <v>1879.72</v>
      </c>
      <c r="F21" s="201">
        <f>SUM(F22:F28)</f>
        <v>-3.5</v>
      </c>
      <c r="G21" s="208">
        <v>2119</v>
      </c>
      <c r="H21" s="210" t="s">
        <v>139</v>
      </c>
      <c r="I21" s="206">
        <v>0</v>
      </c>
      <c r="J21" s="206">
        <v>42952.24</v>
      </c>
      <c r="K21" s="209">
        <f t="shared" si="3"/>
        <v>-42952.24</v>
      </c>
    </row>
    <row r="22" spans="2:11">
      <c r="B22" s="204">
        <v>1121</v>
      </c>
      <c r="C22" s="205" t="s">
        <v>140</v>
      </c>
      <c r="D22" s="206"/>
      <c r="E22" s="206"/>
      <c r="F22" s="207">
        <f>+D22-E22</f>
        <v>0</v>
      </c>
      <c r="G22" s="212"/>
      <c r="H22" s="210"/>
      <c r="I22" s="206"/>
      <c r="J22" s="206"/>
      <c r="K22" s="209"/>
    </row>
    <row r="23" spans="2:11">
      <c r="B23" s="204">
        <v>1122</v>
      </c>
      <c r="C23" s="205" t="s">
        <v>141</v>
      </c>
      <c r="D23" s="231"/>
      <c r="E23" s="231"/>
      <c r="F23" s="207">
        <f t="shared" ref="F23:F28" si="4">+D23-E23</f>
        <v>0</v>
      </c>
      <c r="G23" s="202">
        <v>2120</v>
      </c>
      <c r="H23" s="213" t="s">
        <v>142</v>
      </c>
      <c r="I23" s="201">
        <f>SUM(I24:I26)</f>
        <v>0</v>
      </c>
      <c r="J23" s="201">
        <f t="shared" ref="J23:K23" si="5">SUM(J24:J26)</f>
        <v>0</v>
      </c>
      <c r="K23" s="203">
        <f t="shared" si="5"/>
        <v>0</v>
      </c>
    </row>
    <row r="24" spans="2:11">
      <c r="B24" s="204">
        <v>1123</v>
      </c>
      <c r="C24" s="488" t="s">
        <v>143</v>
      </c>
      <c r="D24" s="206">
        <v>1876.22</v>
      </c>
      <c r="E24" s="206">
        <v>1879.72</v>
      </c>
      <c r="F24" s="491">
        <f t="shared" si="4"/>
        <v>-3.5</v>
      </c>
      <c r="G24" s="208">
        <v>2121</v>
      </c>
      <c r="H24" s="210" t="s">
        <v>144</v>
      </c>
      <c r="I24" s="206"/>
      <c r="J24" s="206"/>
      <c r="K24" s="209">
        <f>+I24-J24</f>
        <v>0</v>
      </c>
    </row>
    <row r="25" spans="2:11">
      <c r="B25" s="204">
        <v>1124</v>
      </c>
      <c r="C25" s="205" t="s">
        <v>145</v>
      </c>
      <c r="D25" s="490"/>
      <c r="E25" s="490"/>
      <c r="F25" s="207">
        <f t="shared" si="4"/>
        <v>0</v>
      </c>
      <c r="G25" s="208">
        <v>2122</v>
      </c>
      <c r="H25" s="210" t="s">
        <v>146</v>
      </c>
      <c r="I25" s="206"/>
      <c r="J25" s="206"/>
      <c r="K25" s="209">
        <f t="shared" ref="K25:K26" si="6">+I25-J25</f>
        <v>0</v>
      </c>
    </row>
    <row r="26" spans="2:11">
      <c r="B26" s="204">
        <v>1125</v>
      </c>
      <c r="C26" s="205" t="s">
        <v>147</v>
      </c>
      <c r="D26" s="206"/>
      <c r="E26" s="206"/>
      <c r="F26" s="207">
        <f t="shared" si="4"/>
        <v>0</v>
      </c>
      <c r="G26" s="208">
        <v>2129</v>
      </c>
      <c r="H26" s="210" t="s">
        <v>148</v>
      </c>
      <c r="I26" s="206"/>
      <c r="J26" s="206"/>
      <c r="K26" s="209">
        <f t="shared" si="6"/>
        <v>0</v>
      </c>
    </row>
    <row r="27" spans="2:11">
      <c r="B27" s="204">
        <v>1126</v>
      </c>
      <c r="C27" s="205" t="s">
        <v>149</v>
      </c>
      <c r="D27" s="206"/>
      <c r="E27" s="206"/>
      <c r="F27" s="207">
        <f t="shared" si="4"/>
        <v>0</v>
      </c>
      <c r="G27" s="212"/>
      <c r="H27" s="210"/>
      <c r="I27" s="206"/>
      <c r="J27" s="206"/>
      <c r="K27" s="209"/>
    </row>
    <row r="28" spans="2:11">
      <c r="B28" s="204">
        <v>1129</v>
      </c>
      <c r="C28" s="205" t="s">
        <v>150</v>
      </c>
      <c r="D28" s="206"/>
      <c r="E28" s="206"/>
      <c r="F28" s="207">
        <f t="shared" si="4"/>
        <v>0</v>
      </c>
      <c r="G28" s="202">
        <v>2130</v>
      </c>
      <c r="H28" s="200" t="s">
        <v>151</v>
      </c>
      <c r="I28" s="201">
        <f>SUM(I29:I31)</f>
        <v>0</v>
      </c>
      <c r="J28" s="201">
        <f t="shared" ref="J28:K28" si="7">SUM(J29:J31)</f>
        <v>0</v>
      </c>
      <c r="K28" s="203">
        <f t="shared" si="7"/>
        <v>0</v>
      </c>
    </row>
    <row r="29" spans="2:11">
      <c r="B29" s="211"/>
      <c r="C29" s="205"/>
      <c r="D29" s="206"/>
      <c r="E29" s="206"/>
      <c r="F29" s="207"/>
      <c r="G29" s="208">
        <v>2131</v>
      </c>
      <c r="H29" s="205" t="s">
        <v>152</v>
      </c>
      <c r="I29" s="206"/>
      <c r="J29" s="206"/>
      <c r="K29" s="209">
        <f>+I29-J29</f>
        <v>0</v>
      </c>
    </row>
    <row r="30" spans="2:11">
      <c r="B30" s="214">
        <v>1130</v>
      </c>
      <c r="C30" s="200" t="s">
        <v>67</v>
      </c>
      <c r="D30" s="201">
        <f>SUM(D31:D35)</f>
        <v>0</v>
      </c>
      <c r="E30" s="201">
        <f>SUM(E31:E35)</f>
        <v>9948.25</v>
      </c>
      <c r="F30" s="201">
        <f>SUM(F31:F35)</f>
        <v>-9948.25</v>
      </c>
      <c r="G30" s="208">
        <v>2132</v>
      </c>
      <c r="H30" s="205" t="s">
        <v>153</v>
      </c>
      <c r="I30" s="206"/>
      <c r="J30" s="206"/>
      <c r="K30" s="209">
        <f t="shared" ref="K30:K31" si="8">+I30-J30</f>
        <v>0</v>
      </c>
    </row>
    <row r="31" spans="2:11" ht="21.75" customHeight="1">
      <c r="B31" s="215">
        <v>1131</v>
      </c>
      <c r="C31" s="210" t="s">
        <v>154</v>
      </c>
      <c r="D31" s="206"/>
      <c r="E31" s="206">
        <v>9948.25</v>
      </c>
      <c r="F31" s="207">
        <f>+D31-E31</f>
        <v>-9948.25</v>
      </c>
      <c r="G31" s="208">
        <v>2133</v>
      </c>
      <c r="H31" s="205" t="s">
        <v>155</v>
      </c>
      <c r="I31" s="206"/>
      <c r="J31" s="206"/>
      <c r="K31" s="209">
        <f t="shared" si="8"/>
        <v>0</v>
      </c>
    </row>
    <row r="32" spans="2:11">
      <c r="B32" s="215">
        <v>1132</v>
      </c>
      <c r="C32" s="205" t="s">
        <v>156</v>
      </c>
      <c r="D32" s="206"/>
      <c r="E32" s="206"/>
      <c r="F32" s="207">
        <f t="shared" ref="F32:F35" si="9">+D32-E32</f>
        <v>0</v>
      </c>
      <c r="G32" s="212"/>
      <c r="H32" s="205"/>
      <c r="I32" s="206"/>
      <c r="J32" s="206"/>
      <c r="K32" s="209"/>
    </row>
    <row r="33" spans="2:11">
      <c r="B33" s="215">
        <v>1133</v>
      </c>
      <c r="C33" s="205" t="s">
        <v>157</v>
      </c>
      <c r="D33" s="206"/>
      <c r="E33" s="206"/>
      <c r="F33" s="207">
        <f t="shared" si="9"/>
        <v>0</v>
      </c>
      <c r="G33" s="202">
        <v>2140</v>
      </c>
      <c r="H33" s="200" t="s">
        <v>158</v>
      </c>
      <c r="I33" s="201">
        <f>SUM(I34:I35)</f>
        <v>0</v>
      </c>
      <c r="J33" s="201">
        <f t="shared" ref="J33:K33" si="10">SUM(J34:J35)</f>
        <v>0</v>
      </c>
      <c r="K33" s="203">
        <f t="shared" si="10"/>
        <v>0</v>
      </c>
    </row>
    <row r="34" spans="2:11">
      <c r="B34" s="204">
        <v>1134</v>
      </c>
      <c r="C34" s="205" t="s">
        <v>159</v>
      </c>
      <c r="D34" s="206"/>
      <c r="E34" s="206"/>
      <c r="F34" s="207">
        <f t="shared" si="9"/>
        <v>0</v>
      </c>
      <c r="G34" s="208">
        <v>2141</v>
      </c>
      <c r="H34" s="205" t="s">
        <v>160</v>
      </c>
      <c r="I34" s="206"/>
      <c r="J34" s="206"/>
      <c r="K34" s="209">
        <f>+I34-J34</f>
        <v>0</v>
      </c>
    </row>
    <row r="35" spans="2:11">
      <c r="B35" s="204">
        <v>1139</v>
      </c>
      <c r="C35" s="205" t="s">
        <v>161</v>
      </c>
      <c r="D35" s="206"/>
      <c r="E35" s="206"/>
      <c r="F35" s="207">
        <f t="shared" si="9"/>
        <v>0</v>
      </c>
      <c r="G35" s="208">
        <v>2142</v>
      </c>
      <c r="H35" s="205" t="s">
        <v>162</v>
      </c>
      <c r="I35" s="206"/>
      <c r="J35" s="206"/>
      <c r="K35" s="209">
        <f>+I35-J35</f>
        <v>0</v>
      </c>
    </row>
    <row r="36" spans="2:11">
      <c r="B36" s="211"/>
      <c r="C36" s="205"/>
      <c r="D36" s="206"/>
      <c r="E36" s="206"/>
      <c r="F36" s="207"/>
      <c r="G36" s="212"/>
      <c r="H36" s="210"/>
      <c r="I36" s="206"/>
      <c r="J36" s="206"/>
      <c r="K36" s="209"/>
    </row>
    <row r="37" spans="2:11">
      <c r="B37" s="199">
        <v>1140</v>
      </c>
      <c r="C37" s="200" t="s">
        <v>68</v>
      </c>
      <c r="D37" s="201">
        <f>SUM(D38:D42)</f>
        <v>0</v>
      </c>
      <c r="E37" s="201">
        <f>SUM(E38:E42)</f>
        <v>0</v>
      </c>
      <c r="F37" s="201">
        <f>SUM(F38:F42)</f>
        <v>0</v>
      </c>
      <c r="G37" s="202">
        <v>2150</v>
      </c>
      <c r="H37" s="200" t="s">
        <v>163</v>
      </c>
      <c r="I37" s="201">
        <f>SUM(I38:I40)</f>
        <v>0</v>
      </c>
      <c r="J37" s="201">
        <f t="shared" ref="J37:K37" si="11">SUM(J38:J40)</f>
        <v>0</v>
      </c>
      <c r="K37" s="203">
        <f t="shared" si="11"/>
        <v>0</v>
      </c>
    </row>
    <row r="38" spans="2:11">
      <c r="B38" s="204">
        <v>1141</v>
      </c>
      <c r="C38" s="205" t="s">
        <v>164</v>
      </c>
      <c r="D38" s="206"/>
      <c r="E38" s="206"/>
      <c r="F38" s="207">
        <f>+D38-E38</f>
        <v>0</v>
      </c>
      <c r="G38" s="208">
        <v>2151</v>
      </c>
      <c r="H38" s="205" t="s">
        <v>165</v>
      </c>
      <c r="I38" s="206"/>
      <c r="J38" s="206"/>
      <c r="K38" s="209">
        <f>+I38-J38</f>
        <v>0</v>
      </c>
    </row>
    <row r="39" spans="2:11">
      <c r="B39" s="204">
        <v>1142</v>
      </c>
      <c r="C39" s="205" t="s">
        <v>166</v>
      </c>
      <c r="D39" s="206"/>
      <c r="E39" s="206"/>
      <c r="F39" s="207">
        <f t="shared" ref="F39:F42" si="12">+D39-E39</f>
        <v>0</v>
      </c>
      <c r="G39" s="208">
        <v>2152</v>
      </c>
      <c r="H39" s="205" t="s">
        <v>167</v>
      </c>
      <c r="I39" s="206"/>
      <c r="J39" s="206"/>
      <c r="K39" s="209">
        <f t="shared" ref="K39:K40" si="13">+I39-J39</f>
        <v>0</v>
      </c>
    </row>
    <row r="40" spans="2:11">
      <c r="B40" s="204">
        <v>1143</v>
      </c>
      <c r="C40" s="205" t="s">
        <v>168</v>
      </c>
      <c r="D40" s="206"/>
      <c r="E40" s="206"/>
      <c r="F40" s="207">
        <f t="shared" si="12"/>
        <v>0</v>
      </c>
      <c r="G40" s="208">
        <v>2159</v>
      </c>
      <c r="H40" s="210" t="s">
        <v>169</v>
      </c>
      <c r="I40" s="206"/>
      <c r="J40" s="206"/>
      <c r="K40" s="209">
        <f t="shared" si="13"/>
        <v>0</v>
      </c>
    </row>
    <row r="41" spans="2:11">
      <c r="B41" s="204">
        <v>1144</v>
      </c>
      <c r="C41" s="205" t="s">
        <v>170</v>
      </c>
      <c r="D41" s="206"/>
      <c r="E41" s="206"/>
      <c r="F41" s="207">
        <f t="shared" si="12"/>
        <v>0</v>
      </c>
      <c r="G41" s="212"/>
      <c r="H41" s="210"/>
      <c r="I41" s="206"/>
      <c r="J41" s="206"/>
      <c r="K41" s="209"/>
    </row>
    <row r="42" spans="2:11">
      <c r="B42" s="204">
        <v>1145</v>
      </c>
      <c r="C42" s="205" t="s">
        <v>171</v>
      </c>
      <c r="D42" s="206"/>
      <c r="E42" s="206"/>
      <c r="F42" s="207">
        <f t="shared" si="12"/>
        <v>0</v>
      </c>
      <c r="G42" s="216">
        <v>2160</v>
      </c>
      <c r="H42" s="200" t="s">
        <v>172</v>
      </c>
      <c r="I42" s="201">
        <f>SUM(I43:I48)</f>
        <v>0</v>
      </c>
      <c r="J42" s="201">
        <f t="shared" ref="J42:K42" si="14">SUM(J43:J48)</f>
        <v>0</v>
      </c>
      <c r="K42" s="203">
        <f t="shared" si="14"/>
        <v>0</v>
      </c>
    </row>
    <row r="43" spans="2:11">
      <c r="B43" s="211"/>
      <c r="C43" s="205"/>
      <c r="D43" s="206"/>
      <c r="E43" s="206"/>
      <c r="F43" s="207"/>
      <c r="G43" s="217">
        <v>2161</v>
      </c>
      <c r="H43" s="205" t="s">
        <v>173</v>
      </c>
      <c r="I43" s="206"/>
      <c r="J43" s="206"/>
      <c r="K43" s="209">
        <f>+I43-J43</f>
        <v>0</v>
      </c>
    </row>
    <row r="44" spans="2:11">
      <c r="B44" s="199">
        <v>1150</v>
      </c>
      <c r="C44" s="200" t="s">
        <v>69</v>
      </c>
      <c r="D44" s="201">
        <f>+D45</f>
        <v>0</v>
      </c>
      <c r="E44" s="201">
        <f>+E45</f>
        <v>0</v>
      </c>
      <c r="F44" s="201">
        <f>+F45</f>
        <v>0</v>
      </c>
      <c r="G44" s="217">
        <v>2162</v>
      </c>
      <c r="H44" s="205" t="s">
        <v>174</v>
      </c>
      <c r="I44" s="206"/>
      <c r="J44" s="206"/>
      <c r="K44" s="209">
        <f t="shared" ref="K44:K48" si="15">+I44-J44</f>
        <v>0</v>
      </c>
    </row>
    <row r="45" spans="2:11">
      <c r="B45" s="204">
        <v>1151</v>
      </c>
      <c r="C45" s="205" t="s">
        <v>175</v>
      </c>
      <c r="D45" s="206"/>
      <c r="E45" s="206"/>
      <c r="F45" s="207">
        <f>+D45-E45</f>
        <v>0</v>
      </c>
      <c r="G45" s="217">
        <v>2163</v>
      </c>
      <c r="H45" s="205" t="s">
        <v>176</v>
      </c>
      <c r="I45" s="206"/>
      <c r="J45" s="206"/>
      <c r="K45" s="209">
        <f t="shared" si="15"/>
        <v>0</v>
      </c>
    </row>
    <row r="46" spans="2:11">
      <c r="B46" s="211"/>
      <c r="C46" s="205"/>
      <c r="D46" s="206"/>
      <c r="E46" s="206"/>
      <c r="F46" s="207"/>
      <c r="G46" s="217">
        <v>2164</v>
      </c>
      <c r="H46" s="205" t="s">
        <v>177</v>
      </c>
      <c r="I46" s="206"/>
      <c r="J46" s="206"/>
      <c r="K46" s="209">
        <f t="shared" si="15"/>
        <v>0</v>
      </c>
    </row>
    <row r="47" spans="2:11">
      <c r="B47" s="199">
        <v>1160</v>
      </c>
      <c r="C47" s="200" t="s">
        <v>70</v>
      </c>
      <c r="D47" s="201">
        <f>SUM(D48:D49)</f>
        <v>0</v>
      </c>
      <c r="E47" s="201">
        <f>SUM(E48:E49)</f>
        <v>0</v>
      </c>
      <c r="F47" s="201">
        <f>SUM(F48:F49)</f>
        <v>0</v>
      </c>
      <c r="G47" s="217">
        <v>2165</v>
      </c>
      <c r="H47" s="205" t="s">
        <v>178</v>
      </c>
      <c r="I47" s="206"/>
      <c r="J47" s="206"/>
      <c r="K47" s="209">
        <f t="shared" si="15"/>
        <v>0</v>
      </c>
    </row>
    <row r="48" spans="2:11" ht="27.75" customHeight="1">
      <c r="B48" s="215">
        <v>1161</v>
      </c>
      <c r="C48" s="210" t="s">
        <v>179</v>
      </c>
      <c r="D48" s="206"/>
      <c r="E48" s="206"/>
      <c r="F48" s="207">
        <f>+D48-E48</f>
        <v>0</v>
      </c>
      <c r="G48" s="217">
        <v>2166</v>
      </c>
      <c r="H48" s="205" t="s">
        <v>180</v>
      </c>
      <c r="I48" s="206"/>
      <c r="J48" s="206"/>
      <c r="K48" s="209">
        <f t="shared" si="15"/>
        <v>0</v>
      </c>
    </row>
    <row r="49" spans="2:11">
      <c r="B49" s="204">
        <v>1162</v>
      </c>
      <c r="C49" s="210" t="s">
        <v>181</v>
      </c>
      <c r="D49" s="206"/>
      <c r="E49" s="206"/>
      <c r="F49" s="207">
        <f>+D49-E49</f>
        <v>0</v>
      </c>
      <c r="G49" s="218"/>
      <c r="H49" s="205"/>
      <c r="I49" s="206"/>
      <c r="J49" s="206"/>
      <c r="K49" s="209"/>
    </row>
    <row r="50" spans="2:11">
      <c r="B50" s="211"/>
      <c r="C50" s="210"/>
      <c r="D50" s="206"/>
      <c r="E50" s="206"/>
      <c r="F50" s="207"/>
      <c r="G50" s="216">
        <v>2170</v>
      </c>
      <c r="H50" s="200" t="s">
        <v>182</v>
      </c>
      <c r="I50" s="201">
        <f>SUM(I51:I53)</f>
        <v>0</v>
      </c>
      <c r="J50" s="201">
        <f t="shared" ref="J50:K50" si="16">SUM(J51:J53)</f>
        <v>0</v>
      </c>
      <c r="K50" s="203">
        <f t="shared" si="16"/>
        <v>0</v>
      </c>
    </row>
    <row r="51" spans="2:11">
      <c r="B51" s="199">
        <v>1190</v>
      </c>
      <c r="C51" s="213" t="s">
        <v>71</v>
      </c>
      <c r="D51" s="201">
        <f>SUM(D52:D55)</f>
        <v>0</v>
      </c>
      <c r="E51" s="201">
        <f>SUM(E52:E55)</f>
        <v>0</v>
      </c>
      <c r="F51" s="201">
        <f>SUM(F52:F55)</f>
        <v>0</v>
      </c>
      <c r="G51" s="217">
        <v>2171</v>
      </c>
      <c r="H51" s="205" t="s">
        <v>183</v>
      </c>
      <c r="I51" s="206"/>
      <c r="J51" s="206"/>
      <c r="K51" s="209">
        <f>+I51-J51</f>
        <v>0</v>
      </c>
    </row>
    <row r="52" spans="2:11">
      <c r="B52" s="204">
        <v>1191</v>
      </c>
      <c r="C52" s="210" t="s">
        <v>184</v>
      </c>
      <c r="D52" s="206"/>
      <c r="E52" s="206"/>
      <c r="F52" s="207">
        <f>+D52-E52</f>
        <v>0</v>
      </c>
      <c r="G52" s="217">
        <v>2172</v>
      </c>
      <c r="H52" s="205" t="s">
        <v>185</v>
      </c>
      <c r="I52" s="206"/>
      <c r="J52" s="206"/>
      <c r="K52" s="209">
        <f t="shared" ref="K52:K53" si="17">+I52-J52</f>
        <v>0</v>
      </c>
    </row>
    <row r="53" spans="2:11">
      <c r="B53" s="204">
        <v>1192</v>
      </c>
      <c r="C53" s="210" t="s">
        <v>186</v>
      </c>
      <c r="D53" s="206"/>
      <c r="E53" s="206"/>
      <c r="F53" s="207">
        <f t="shared" ref="F53:F55" si="18">+D53-E53</f>
        <v>0</v>
      </c>
      <c r="G53" s="217">
        <v>2179</v>
      </c>
      <c r="H53" s="205" t="s">
        <v>187</v>
      </c>
      <c r="I53" s="206"/>
      <c r="J53" s="206"/>
      <c r="K53" s="209">
        <f t="shared" si="17"/>
        <v>0</v>
      </c>
    </row>
    <row r="54" spans="2:11">
      <c r="B54" s="204">
        <v>1193</v>
      </c>
      <c r="C54" s="210" t="s">
        <v>188</v>
      </c>
      <c r="D54" s="206"/>
      <c r="E54" s="206"/>
      <c r="F54" s="207">
        <f t="shared" si="18"/>
        <v>0</v>
      </c>
      <c r="G54" s="212"/>
      <c r="H54" s="210"/>
      <c r="I54" s="206"/>
      <c r="J54" s="206"/>
      <c r="K54" s="209"/>
    </row>
    <row r="55" spans="2:11">
      <c r="B55" s="204"/>
      <c r="C55" s="210"/>
      <c r="D55" s="206"/>
      <c r="E55" s="206"/>
      <c r="F55" s="207">
        <f t="shared" si="18"/>
        <v>0</v>
      </c>
      <c r="G55" s="216">
        <v>2190</v>
      </c>
      <c r="H55" s="200" t="s">
        <v>189</v>
      </c>
      <c r="I55" s="201">
        <f>SUM(I56:I58)</f>
        <v>0</v>
      </c>
      <c r="J55" s="201">
        <f t="shared" ref="J55:K55" si="19">SUM(J56:J58)</f>
        <v>0</v>
      </c>
      <c r="K55" s="203">
        <f t="shared" si="19"/>
        <v>0</v>
      </c>
    </row>
    <row r="56" spans="2:11">
      <c r="B56" s="211"/>
      <c r="C56" s="210"/>
      <c r="D56" s="206"/>
      <c r="E56" s="206"/>
      <c r="F56" s="207"/>
      <c r="G56" s="217">
        <v>2191</v>
      </c>
      <c r="H56" s="205" t="s">
        <v>190</v>
      </c>
      <c r="I56" s="206"/>
      <c r="J56" s="206"/>
      <c r="K56" s="209">
        <f>+I56-J56</f>
        <v>0</v>
      </c>
    </row>
    <row r="57" spans="2:11">
      <c r="B57" s="219"/>
      <c r="C57" s="220" t="s">
        <v>191</v>
      </c>
      <c r="D57" s="201">
        <f>+D12+D21+D30+D37+D44+D47+D51</f>
        <v>4146.28</v>
      </c>
      <c r="E57" s="201">
        <f>+E12+E21+E30+E37+E44+E47+E51</f>
        <v>128552.92</v>
      </c>
      <c r="F57" s="201">
        <f>+F12+F21+F30+F37+F44+F47+F51</f>
        <v>-124406.64</v>
      </c>
      <c r="G57" s="217">
        <v>2192</v>
      </c>
      <c r="H57" s="205" t="s">
        <v>192</v>
      </c>
      <c r="I57" s="206"/>
      <c r="J57" s="206"/>
      <c r="K57" s="209">
        <f t="shared" ref="K57:K58" si="20">+I57-J57</f>
        <v>0</v>
      </c>
    </row>
    <row r="58" spans="2:11">
      <c r="B58" s="221"/>
      <c r="C58" s="222"/>
      <c r="D58" s="206"/>
      <c r="E58" s="206"/>
      <c r="F58" s="207"/>
      <c r="G58" s="217">
        <v>2199</v>
      </c>
      <c r="H58" s="205" t="s">
        <v>193</v>
      </c>
      <c r="I58" s="206"/>
      <c r="J58" s="206"/>
      <c r="K58" s="209">
        <f t="shared" si="20"/>
        <v>0</v>
      </c>
    </row>
    <row r="59" spans="2:11">
      <c r="B59" s="199">
        <v>1200</v>
      </c>
      <c r="C59" s="200" t="s">
        <v>72</v>
      </c>
      <c r="D59" s="201">
        <f>+D60+D66+D73+D82+D93+D100+D107+D115+D122</f>
        <v>12850077.42</v>
      </c>
      <c r="E59" s="201">
        <f t="shared" ref="E59:F59" si="21">+E60+E66+E73+E82+E93+E100+E107+E115+E122</f>
        <v>11192153.91</v>
      </c>
      <c r="F59" s="201">
        <f t="shared" si="21"/>
        <v>1657923.5100000002</v>
      </c>
      <c r="G59" s="223"/>
      <c r="H59" s="224"/>
      <c r="I59" s="206"/>
      <c r="J59" s="206"/>
      <c r="K59" s="209"/>
    </row>
    <row r="60" spans="2:11">
      <c r="B60" s="199">
        <v>1210</v>
      </c>
      <c r="C60" s="200" t="s">
        <v>73</v>
      </c>
      <c r="D60" s="201">
        <f>SUM(D61:D64)</f>
        <v>0</v>
      </c>
      <c r="E60" s="201">
        <f>SUM(E61:E64)</f>
        <v>0</v>
      </c>
      <c r="F60" s="201">
        <f>SUM(F61:F64)</f>
        <v>0</v>
      </c>
      <c r="G60" s="223"/>
      <c r="H60" s="225" t="s">
        <v>194</v>
      </c>
      <c r="I60" s="201">
        <f>+I12+I23+I28+I33+I37+I42+I50+I55</f>
        <v>670252.25</v>
      </c>
      <c r="J60" s="201">
        <f t="shared" ref="J60:K60" si="22">+J12+J23+J28+J33+J37+J42+J50+J55</f>
        <v>-137705.03000000003</v>
      </c>
      <c r="K60" s="203">
        <f t="shared" si="22"/>
        <v>807957.28</v>
      </c>
    </row>
    <row r="61" spans="2:11">
      <c r="B61" s="204">
        <v>1211</v>
      </c>
      <c r="C61" s="205" t="s">
        <v>195</v>
      </c>
      <c r="D61" s="206"/>
      <c r="E61" s="206"/>
      <c r="F61" s="207">
        <f>+D61-E61</f>
        <v>0</v>
      </c>
      <c r="G61" s="212"/>
      <c r="H61" s="226"/>
      <c r="I61" s="206"/>
      <c r="J61" s="206"/>
      <c r="K61" s="209"/>
    </row>
    <row r="62" spans="2:11">
      <c r="B62" s="204">
        <v>1212</v>
      </c>
      <c r="C62" s="205" t="s">
        <v>196</v>
      </c>
      <c r="D62" s="206"/>
      <c r="E62" s="206"/>
      <c r="F62" s="207">
        <f t="shared" ref="F62:F64" si="23">+D62-E62</f>
        <v>0</v>
      </c>
      <c r="G62" s="212"/>
      <c r="H62" s="226"/>
      <c r="I62" s="206"/>
      <c r="J62" s="206"/>
      <c r="K62" s="209"/>
    </row>
    <row r="63" spans="2:11">
      <c r="B63" s="204">
        <v>1213</v>
      </c>
      <c r="C63" s="476" t="s">
        <v>197</v>
      </c>
      <c r="D63" s="206"/>
      <c r="E63" s="206"/>
      <c r="F63" s="207">
        <f t="shared" si="23"/>
        <v>0</v>
      </c>
      <c r="G63" s="202">
        <v>2200</v>
      </c>
      <c r="H63" s="200" t="s">
        <v>198</v>
      </c>
      <c r="I63" s="201">
        <f>+I64+I68+I73+I80+I85+I93</f>
        <v>0</v>
      </c>
      <c r="J63" s="201">
        <f>+J64+J68+J73+J80+J85+J93</f>
        <v>0</v>
      </c>
      <c r="K63" s="203">
        <f>+K64+K68+K73+K80+K85+K93</f>
        <v>0</v>
      </c>
    </row>
    <row r="64" spans="2:11">
      <c r="B64" s="204">
        <v>1214</v>
      </c>
      <c r="C64" s="205" t="s">
        <v>199</v>
      </c>
      <c r="D64" s="206"/>
      <c r="E64" s="206"/>
      <c r="F64" s="207">
        <f t="shared" si="23"/>
        <v>0</v>
      </c>
      <c r="G64" s="202">
        <v>2210</v>
      </c>
      <c r="H64" s="200" t="s">
        <v>200</v>
      </c>
      <c r="I64" s="201">
        <f>SUM(I65:I66)</f>
        <v>0</v>
      </c>
      <c r="J64" s="201">
        <f t="shared" ref="J64:K64" si="24">SUM(J65:J66)</f>
        <v>0</v>
      </c>
      <c r="K64" s="203">
        <f t="shared" si="24"/>
        <v>0</v>
      </c>
    </row>
    <row r="65" spans="2:11">
      <c r="B65" s="211"/>
      <c r="C65" s="205"/>
      <c r="D65" s="206"/>
      <c r="E65" s="206"/>
      <c r="F65" s="207"/>
      <c r="G65" s="217">
        <v>2211</v>
      </c>
      <c r="H65" s="205" t="s">
        <v>201</v>
      </c>
      <c r="I65" s="206"/>
      <c r="J65" s="206"/>
      <c r="K65" s="209">
        <f>+I65-J65</f>
        <v>0</v>
      </c>
    </row>
    <row r="66" spans="2:11">
      <c r="B66" s="199">
        <v>1220</v>
      </c>
      <c r="C66" s="200" t="s">
        <v>74</v>
      </c>
      <c r="D66" s="201">
        <f>SUM(D67:D71)</f>
        <v>0</v>
      </c>
      <c r="E66" s="201">
        <f>SUM(E67:E71)</f>
        <v>0</v>
      </c>
      <c r="F66" s="201">
        <f>SUM(F67:F71)</f>
        <v>0</v>
      </c>
      <c r="G66" s="217">
        <v>2212</v>
      </c>
      <c r="H66" s="205" t="s">
        <v>202</v>
      </c>
      <c r="I66" s="206"/>
      <c r="J66" s="206"/>
      <c r="K66" s="209">
        <f>+I66-J66</f>
        <v>0</v>
      </c>
    </row>
    <row r="67" spans="2:11">
      <c r="B67" s="204">
        <v>1221</v>
      </c>
      <c r="C67" s="205" t="s">
        <v>203</v>
      </c>
      <c r="D67" s="206"/>
      <c r="E67" s="206"/>
      <c r="F67" s="207">
        <f>+D67-E67</f>
        <v>0</v>
      </c>
      <c r="G67" s="218"/>
      <c r="H67" s="205"/>
      <c r="I67" s="206"/>
      <c r="J67" s="206"/>
      <c r="K67" s="209"/>
    </row>
    <row r="68" spans="2:11">
      <c r="B68" s="204">
        <v>1222</v>
      </c>
      <c r="C68" s="205" t="s">
        <v>204</v>
      </c>
      <c r="D68" s="206"/>
      <c r="E68" s="206"/>
      <c r="F68" s="207">
        <f t="shared" ref="F68:F71" si="25">+D68-E68</f>
        <v>0</v>
      </c>
      <c r="G68" s="202">
        <v>2220</v>
      </c>
      <c r="H68" s="200" t="s">
        <v>205</v>
      </c>
      <c r="I68" s="201">
        <f>SUM(I69:I71)</f>
        <v>0</v>
      </c>
      <c r="J68" s="201">
        <f t="shared" ref="J68:K68" si="26">SUM(J69:J71)</f>
        <v>0</v>
      </c>
      <c r="K68" s="203">
        <f t="shared" si="26"/>
        <v>0</v>
      </c>
    </row>
    <row r="69" spans="2:11">
      <c r="B69" s="204">
        <v>1223</v>
      </c>
      <c r="C69" s="205" t="s">
        <v>206</v>
      </c>
      <c r="D69" s="206"/>
      <c r="E69" s="206"/>
      <c r="F69" s="207">
        <f t="shared" si="25"/>
        <v>0</v>
      </c>
      <c r="G69" s="217">
        <v>2221</v>
      </c>
      <c r="H69" s="205" t="s">
        <v>207</v>
      </c>
      <c r="I69" s="206"/>
      <c r="J69" s="206"/>
      <c r="K69" s="209">
        <f>+I69-J69</f>
        <v>0</v>
      </c>
    </row>
    <row r="70" spans="2:11">
      <c r="B70" s="204">
        <v>1224</v>
      </c>
      <c r="C70" s="205" t="s">
        <v>208</v>
      </c>
      <c r="D70" s="468"/>
      <c r="E70" s="206"/>
      <c r="F70" s="207">
        <f t="shared" si="25"/>
        <v>0</v>
      </c>
      <c r="G70" s="217">
        <v>2222</v>
      </c>
      <c r="H70" s="205" t="s">
        <v>209</v>
      </c>
      <c r="I70" s="206"/>
      <c r="J70" s="206"/>
      <c r="K70" s="209">
        <f t="shared" ref="K70:K71" si="27">+I70-J70</f>
        <v>0</v>
      </c>
    </row>
    <row r="71" spans="2:11">
      <c r="B71" s="204">
        <v>1229</v>
      </c>
      <c r="C71" s="205" t="s">
        <v>210</v>
      </c>
      <c r="D71" s="206"/>
      <c r="E71" s="206"/>
      <c r="F71" s="207">
        <f t="shared" si="25"/>
        <v>0</v>
      </c>
      <c r="G71" s="217">
        <v>2229</v>
      </c>
      <c r="H71" s="205" t="s">
        <v>211</v>
      </c>
      <c r="I71" s="206"/>
      <c r="J71" s="206"/>
      <c r="K71" s="209">
        <f t="shared" si="27"/>
        <v>0</v>
      </c>
    </row>
    <row r="72" spans="2:11">
      <c r="B72" s="211"/>
      <c r="C72" s="205"/>
      <c r="D72" s="206"/>
      <c r="E72" s="206"/>
      <c r="F72" s="207"/>
      <c r="G72" s="218"/>
      <c r="H72" s="205"/>
      <c r="I72" s="206"/>
      <c r="J72" s="206"/>
      <c r="K72" s="209"/>
    </row>
    <row r="73" spans="2:11">
      <c r="B73" s="199">
        <v>1230</v>
      </c>
      <c r="C73" s="200" t="s">
        <v>37</v>
      </c>
      <c r="D73" s="201">
        <f>SUM(D74:D80)</f>
        <v>10032500</v>
      </c>
      <c r="E73" s="201">
        <f>SUM(E74:E80)</f>
        <v>10032500</v>
      </c>
      <c r="F73" s="201">
        <f>SUM(F74:F80)</f>
        <v>0</v>
      </c>
      <c r="G73" s="202">
        <v>2230</v>
      </c>
      <c r="H73" s="200" t="s">
        <v>212</v>
      </c>
      <c r="I73" s="201">
        <f>SUM(I74:I78)</f>
        <v>0</v>
      </c>
      <c r="J73" s="201">
        <f t="shared" ref="J73:K73" si="28">SUM(J74:J78)</f>
        <v>0</v>
      </c>
      <c r="K73" s="203">
        <f t="shared" si="28"/>
        <v>0</v>
      </c>
    </row>
    <row r="74" spans="2:11">
      <c r="B74" s="204">
        <v>1231</v>
      </c>
      <c r="C74" s="205" t="s">
        <v>213</v>
      </c>
      <c r="D74" s="206">
        <v>6755332</v>
      </c>
      <c r="E74" s="206">
        <v>6755332</v>
      </c>
      <c r="F74" s="207">
        <f>+D74-E74</f>
        <v>0</v>
      </c>
      <c r="G74" s="217">
        <v>2231</v>
      </c>
      <c r="H74" s="205" t="s">
        <v>214</v>
      </c>
      <c r="I74" s="206"/>
      <c r="J74" s="206"/>
      <c r="K74" s="209">
        <f>+I74-J74</f>
        <v>0</v>
      </c>
    </row>
    <row r="75" spans="2:11">
      <c r="B75" s="204">
        <v>1232</v>
      </c>
      <c r="C75" s="205" t="s">
        <v>215</v>
      </c>
      <c r="D75" s="206"/>
      <c r="E75" s="206"/>
      <c r="F75" s="207">
        <f t="shared" ref="F75:F80" si="29">+D75-E75</f>
        <v>0</v>
      </c>
      <c r="G75" s="208">
        <v>2232</v>
      </c>
      <c r="H75" s="205" t="s">
        <v>216</v>
      </c>
      <c r="I75" s="206"/>
      <c r="J75" s="206"/>
      <c r="K75" s="209">
        <f t="shared" ref="K75:K78" si="30">+I75-J75</f>
        <v>0</v>
      </c>
    </row>
    <row r="76" spans="2:11">
      <c r="B76" s="204">
        <v>1233</v>
      </c>
      <c r="C76" s="205" t="s">
        <v>217</v>
      </c>
      <c r="D76" s="206">
        <v>3277168</v>
      </c>
      <c r="E76" s="206">
        <v>3277168</v>
      </c>
      <c r="F76" s="207">
        <f t="shared" si="29"/>
        <v>0</v>
      </c>
      <c r="G76" s="208">
        <v>2233</v>
      </c>
      <c r="H76" s="205" t="s">
        <v>218</v>
      </c>
      <c r="I76" s="206"/>
      <c r="J76" s="206"/>
      <c r="K76" s="209">
        <f t="shared" si="30"/>
        <v>0</v>
      </c>
    </row>
    <row r="77" spans="2:11">
      <c r="B77" s="204">
        <v>1234</v>
      </c>
      <c r="C77" s="205" t="s">
        <v>219</v>
      </c>
      <c r="D77" s="206"/>
      <c r="E77" s="206"/>
      <c r="F77" s="207">
        <f t="shared" si="29"/>
        <v>0</v>
      </c>
      <c r="G77" s="208">
        <v>2234</v>
      </c>
      <c r="H77" s="205" t="s">
        <v>220</v>
      </c>
      <c r="I77" s="206"/>
      <c r="J77" s="206"/>
      <c r="K77" s="209">
        <f t="shared" si="30"/>
        <v>0</v>
      </c>
    </row>
    <row r="78" spans="2:11">
      <c r="B78" s="204">
        <v>1235</v>
      </c>
      <c r="C78" s="205" t="s">
        <v>221</v>
      </c>
      <c r="D78" s="206"/>
      <c r="E78" s="206"/>
      <c r="F78" s="207">
        <f t="shared" si="29"/>
        <v>0</v>
      </c>
      <c r="G78" s="208">
        <v>2235</v>
      </c>
      <c r="H78" s="205" t="s">
        <v>222</v>
      </c>
      <c r="I78" s="206"/>
      <c r="J78" s="206"/>
      <c r="K78" s="209">
        <f t="shared" si="30"/>
        <v>0</v>
      </c>
    </row>
    <row r="79" spans="2:11">
      <c r="B79" s="204">
        <v>1236</v>
      </c>
      <c r="C79" s="205" t="s">
        <v>223</v>
      </c>
      <c r="D79" s="206"/>
      <c r="E79" s="206"/>
      <c r="F79" s="207">
        <f t="shared" si="29"/>
        <v>0</v>
      </c>
      <c r="G79" s="212"/>
      <c r="H79" s="205"/>
      <c r="I79" s="206"/>
      <c r="J79" s="206"/>
      <c r="K79" s="209"/>
    </row>
    <row r="80" spans="2:11">
      <c r="B80" s="204">
        <v>1239</v>
      </c>
      <c r="C80" s="205" t="s">
        <v>224</v>
      </c>
      <c r="D80" s="206"/>
      <c r="E80" s="206"/>
      <c r="F80" s="207">
        <f t="shared" si="29"/>
        <v>0</v>
      </c>
      <c r="G80" s="202">
        <v>2240</v>
      </c>
      <c r="H80" s="200" t="s">
        <v>225</v>
      </c>
      <c r="I80" s="201">
        <f>SUM(I81:I83)</f>
        <v>0</v>
      </c>
      <c r="J80" s="201">
        <f t="shared" ref="J80:K80" si="31">SUM(J81:J83)</f>
        <v>0</v>
      </c>
      <c r="K80" s="203">
        <f t="shared" si="31"/>
        <v>0</v>
      </c>
    </row>
    <row r="81" spans="2:11">
      <c r="B81" s="211"/>
      <c r="C81" s="205"/>
      <c r="D81" s="206"/>
      <c r="E81" s="206"/>
      <c r="F81" s="207"/>
      <c r="G81" s="208">
        <v>2241</v>
      </c>
      <c r="H81" s="205" t="s">
        <v>226</v>
      </c>
      <c r="I81" s="206"/>
      <c r="J81" s="206"/>
      <c r="K81" s="209">
        <f>+I81-J81</f>
        <v>0</v>
      </c>
    </row>
    <row r="82" spans="2:11">
      <c r="B82" s="199">
        <v>1240</v>
      </c>
      <c r="C82" s="200" t="s">
        <v>38</v>
      </c>
      <c r="D82" s="201">
        <f>SUM(D83:D91)</f>
        <v>3818729.56</v>
      </c>
      <c r="E82" s="201">
        <f>SUM(E83:E91)</f>
        <v>1992823.4500000002</v>
      </c>
      <c r="F82" s="201">
        <f>SUM(F83:F91)</f>
        <v>1825906.11</v>
      </c>
      <c r="G82" s="208">
        <v>2242</v>
      </c>
      <c r="H82" s="205" t="s">
        <v>227</v>
      </c>
      <c r="I82" s="206"/>
      <c r="J82" s="206"/>
      <c r="K82" s="209">
        <f t="shared" ref="K82:K83" si="32">+I82-J82</f>
        <v>0</v>
      </c>
    </row>
    <row r="83" spans="2:11">
      <c r="B83" s="204">
        <v>1241</v>
      </c>
      <c r="C83" s="205" t="s">
        <v>228</v>
      </c>
      <c r="D83" s="206">
        <v>470710.13</v>
      </c>
      <c r="E83" s="206">
        <v>448222.65</v>
      </c>
      <c r="F83" s="207">
        <f>+D83-E83</f>
        <v>22487.479999999981</v>
      </c>
      <c r="G83" s="208">
        <v>2249</v>
      </c>
      <c r="H83" s="205" t="s">
        <v>229</v>
      </c>
      <c r="I83" s="206"/>
      <c r="J83" s="206"/>
      <c r="K83" s="209">
        <f t="shared" si="32"/>
        <v>0</v>
      </c>
    </row>
    <row r="84" spans="2:11">
      <c r="B84" s="204">
        <v>1242</v>
      </c>
      <c r="C84" s="205" t="s">
        <v>230</v>
      </c>
      <c r="D84" s="206">
        <v>21023.64</v>
      </c>
      <c r="E84" s="206">
        <v>21023.64</v>
      </c>
      <c r="F84" s="207">
        <f t="shared" ref="F84:F91" si="33">+D84-E84</f>
        <v>0</v>
      </c>
      <c r="G84" s="212"/>
      <c r="H84" s="205"/>
      <c r="I84" s="206"/>
      <c r="J84" s="206"/>
      <c r="K84" s="209"/>
    </row>
    <row r="85" spans="2:11">
      <c r="B85" s="204">
        <v>1243</v>
      </c>
      <c r="C85" s="205" t="s">
        <v>231</v>
      </c>
      <c r="D85" s="206">
        <v>1604665.79</v>
      </c>
      <c r="E85" s="206">
        <v>195711.16</v>
      </c>
      <c r="F85" s="207">
        <f t="shared" si="33"/>
        <v>1408954.6300000001</v>
      </c>
      <c r="G85" s="202">
        <v>2250</v>
      </c>
      <c r="H85" s="200" t="s">
        <v>232</v>
      </c>
      <c r="I85" s="201">
        <f>SUM(I86:I91)</f>
        <v>0</v>
      </c>
      <c r="J85" s="201">
        <f t="shared" ref="J85:K85" si="34">SUM(J86:J91)</f>
        <v>0</v>
      </c>
      <c r="K85" s="203">
        <f t="shared" si="34"/>
        <v>0</v>
      </c>
    </row>
    <row r="86" spans="2:11">
      <c r="B86" s="204">
        <v>1244</v>
      </c>
      <c r="C86" s="205" t="s">
        <v>233</v>
      </c>
      <c r="D86" s="206">
        <v>1722330</v>
      </c>
      <c r="E86" s="206">
        <v>1327866</v>
      </c>
      <c r="F86" s="207">
        <f t="shared" si="33"/>
        <v>394464</v>
      </c>
      <c r="G86" s="208">
        <v>2251</v>
      </c>
      <c r="H86" s="205" t="s">
        <v>234</v>
      </c>
      <c r="I86" s="206"/>
      <c r="J86" s="206"/>
      <c r="K86" s="209">
        <f>+I86-J86</f>
        <v>0</v>
      </c>
    </row>
    <row r="87" spans="2:11">
      <c r="B87" s="204">
        <v>1245</v>
      </c>
      <c r="C87" s="205" t="s">
        <v>235</v>
      </c>
      <c r="D87" s="206"/>
      <c r="E87" s="206"/>
      <c r="F87" s="207">
        <f t="shared" si="33"/>
        <v>0</v>
      </c>
      <c r="G87" s="208">
        <v>2252</v>
      </c>
      <c r="H87" s="205" t="s">
        <v>236</v>
      </c>
      <c r="I87" s="206"/>
      <c r="J87" s="206"/>
      <c r="K87" s="209">
        <f t="shared" ref="K87:K91" si="35">+I87-J87</f>
        <v>0</v>
      </c>
    </row>
    <row r="88" spans="2:11">
      <c r="B88" s="204">
        <v>1246</v>
      </c>
      <c r="C88" s="205" t="s">
        <v>237</v>
      </c>
      <c r="D88" s="206"/>
      <c r="E88" s="206"/>
      <c r="F88" s="207">
        <f t="shared" si="33"/>
        <v>0</v>
      </c>
      <c r="G88" s="208">
        <v>2253</v>
      </c>
      <c r="H88" s="205" t="s">
        <v>238</v>
      </c>
      <c r="I88" s="206"/>
      <c r="J88" s="206"/>
      <c r="K88" s="209">
        <f t="shared" si="35"/>
        <v>0</v>
      </c>
    </row>
    <row r="89" spans="2:11">
      <c r="B89" s="204">
        <v>1247</v>
      </c>
      <c r="C89" s="205" t="s">
        <v>239</v>
      </c>
      <c r="D89" s="206"/>
      <c r="E89" s="206"/>
      <c r="F89" s="207">
        <f t="shared" si="33"/>
        <v>0</v>
      </c>
      <c r="G89" s="208">
        <v>2254</v>
      </c>
      <c r="H89" s="205" t="s">
        <v>240</v>
      </c>
      <c r="I89" s="206"/>
      <c r="J89" s="206"/>
      <c r="K89" s="209">
        <f t="shared" si="35"/>
        <v>0</v>
      </c>
    </row>
    <row r="90" spans="2:11">
      <c r="B90" s="204">
        <v>1248</v>
      </c>
      <c r="C90" s="205" t="s">
        <v>241</v>
      </c>
      <c r="D90" s="206"/>
      <c r="E90" s="206"/>
      <c r="F90" s="207">
        <f t="shared" si="33"/>
        <v>0</v>
      </c>
      <c r="G90" s="208">
        <v>2255</v>
      </c>
      <c r="H90" s="205" t="s">
        <v>242</v>
      </c>
      <c r="I90" s="206"/>
      <c r="J90" s="206"/>
      <c r="K90" s="209">
        <f t="shared" si="35"/>
        <v>0</v>
      </c>
    </row>
    <row r="91" spans="2:11">
      <c r="B91" s="204">
        <v>1249</v>
      </c>
      <c r="C91" s="205" t="s">
        <v>243</v>
      </c>
      <c r="D91" s="206"/>
      <c r="E91" s="206"/>
      <c r="F91" s="207">
        <f t="shared" si="33"/>
        <v>0</v>
      </c>
      <c r="G91" s="208">
        <v>2256</v>
      </c>
      <c r="H91" s="205" t="s">
        <v>244</v>
      </c>
      <c r="I91" s="206"/>
      <c r="J91" s="206"/>
      <c r="K91" s="209">
        <f t="shared" si="35"/>
        <v>0</v>
      </c>
    </row>
    <row r="92" spans="2:11">
      <c r="B92" s="211"/>
      <c r="C92" s="205"/>
      <c r="D92" s="206"/>
      <c r="E92" s="206"/>
      <c r="F92" s="207"/>
      <c r="G92" s="212"/>
      <c r="H92" s="205"/>
      <c r="I92" s="206"/>
      <c r="J92" s="206"/>
      <c r="K92" s="209"/>
    </row>
    <row r="93" spans="2:11">
      <c r="B93" s="199">
        <v>1250</v>
      </c>
      <c r="C93" s="200" t="s">
        <v>75</v>
      </c>
      <c r="D93" s="201">
        <f>SUM(D94:D98)</f>
        <v>0</v>
      </c>
      <c r="E93" s="201">
        <f>SUM(E94:E98)</f>
        <v>0</v>
      </c>
      <c r="F93" s="201">
        <f>SUM(F94:F98)</f>
        <v>0</v>
      </c>
      <c r="G93" s="202">
        <v>2260</v>
      </c>
      <c r="H93" s="200" t="s">
        <v>245</v>
      </c>
      <c r="I93" s="201">
        <f>SUM(I94:I97)</f>
        <v>0</v>
      </c>
      <c r="J93" s="201">
        <f t="shared" ref="J93:K93" si="36">SUM(J94:J97)</f>
        <v>0</v>
      </c>
      <c r="K93" s="203">
        <f t="shared" si="36"/>
        <v>0</v>
      </c>
    </row>
    <row r="94" spans="2:11">
      <c r="B94" s="204">
        <v>1251</v>
      </c>
      <c r="C94" s="205" t="s">
        <v>246</v>
      </c>
      <c r="D94" s="206"/>
      <c r="E94" s="206"/>
      <c r="F94" s="207">
        <f>+D94-E94</f>
        <v>0</v>
      </c>
      <c r="G94" s="208">
        <v>2261</v>
      </c>
      <c r="H94" s="205" t="s">
        <v>247</v>
      </c>
      <c r="I94" s="206"/>
      <c r="J94" s="206"/>
      <c r="K94" s="209">
        <f>+I94-J94</f>
        <v>0</v>
      </c>
    </row>
    <row r="95" spans="2:11">
      <c r="B95" s="204">
        <v>1252</v>
      </c>
      <c r="C95" s="205" t="s">
        <v>248</v>
      </c>
      <c r="D95" s="206"/>
      <c r="E95" s="206"/>
      <c r="F95" s="207">
        <f t="shared" ref="F95:F98" si="37">+D95-E95</f>
        <v>0</v>
      </c>
      <c r="G95" s="208">
        <v>2262</v>
      </c>
      <c r="H95" s="205" t="s">
        <v>249</v>
      </c>
      <c r="I95" s="206"/>
      <c r="J95" s="206"/>
      <c r="K95" s="209">
        <f t="shared" ref="K95:K97" si="38">+I95-J95</f>
        <v>0</v>
      </c>
    </row>
    <row r="96" spans="2:11">
      <c r="B96" s="204">
        <v>1253</v>
      </c>
      <c r="C96" s="205" t="s">
        <v>250</v>
      </c>
      <c r="D96" s="206"/>
      <c r="E96" s="206"/>
      <c r="F96" s="207">
        <f t="shared" si="37"/>
        <v>0</v>
      </c>
      <c r="G96" s="208">
        <v>2263</v>
      </c>
      <c r="H96" s="205" t="s">
        <v>251</v>
      </c>
      <c r="I96" s="206"/>
      <c r="J96" s="206"/>
      <c r="K96" s="209">
        <f t="shared" si="38"/>
        <v>0</v>
      </c>
    </row>
    <row r="97" spans="2:11">
      <c r="B97" s="204">
        <v>1254</v>
      </c>
      <c r="C97" s="205" t="s">
        <v>252</v>
      </c>
      <c r="D97" s="206"/>
      <c r="E97" s="206"/>
      <c r="F97" s="207">
        <f t="shared" si="37"/>
        <v>0</v>
      </c>
      <c r="G97" s="208">
        <v>2269</v>
      </c>
      <c r="H97" s="205" t="s">
        <v>253</v>
      </c>
      <c r="I97" s="206"/>
      <c r="J97" s="206"/>
      <c r="K97" s="209">
        <f t="shared" si="38"/>
        <v>0</v>
      </c>
    </row>
    <row r="98" spans="2:11">
      <c r="B98" s="204">
        <v>1259</v>
      </c>
      <c r="C98" s="205" t="s">
        <v>254</v>
      </c>
      <c r="D98" s="206"/>
      <c r="E98" s="206"/>
      <c r="F98" s="207">
        <f t="shared" si="37"/>
        <v>0</v>
      </c>
      <c r="G98" s="218"/>
      <c r="H98" s="224"/>
      <c r="I98" s="206"/>
      <c r="J98" s="206"/>
      <c r="K98" s="209"/>
    </row>
    <row r="99" spans="2:11">
      <c r="B99" s="211"/>
      <c r="C99" s="205"/>
      <c r="D99" s="206"/>
      <c r="E99" s="206"/>
      <c r="F99" s="207"/>
      <c r="G99" s="212"/>
      <c r="H99" s="225" t="s">
        <v>255</v>
      </c>
      <c r="I99" s="201">
        <f>+I64+I68+I73+I80+I85+I93</f>
        <v>0</v>
      </c>
      <c r="J99" s="201">
        <f>+J64+J68+J73+J80+J85+J93</f>
        <v>0</v>
      </c>
      <c r="K99" s="203">
        <f>+K64+K68+K73+K80+K85+K93</f>
        <v>0</v>
      </c>
    </row>
    <row r="100" spans="2:11">
      <c r="B100" s="199">
        <v>1260</v>
      </c>
      <c r="C100" s="200" t="s">
        <v>256</v>
      </c>
      <c r="D100" s="201">
        <f>SUM(D101:D105)</f>
        <v>-1001152.14</v>
      </c>
      <c r="E100" s="201">
        <f>SUM(E101:E105)</f>
        <v>-833169.54</v>
      </c>
      <c r="F100" s="201">
        <f>SUM(F101:F105)</f>
        <v>-167982.59999999998</v>
      </c>
      <c r="G100" s="223"/>
      <c r="H100" s="225" t="s">
        <v>257</v>
      </c>
      <c r="I100" s="201">
        <f>+I60+I99</f>
        <v>670252.25</v>
      </c>
      <c r="J100" s="201">
        <f t="shared" ref="J100:K100" si="39">+J60+J99</f>
        <v>-137705.03000000003</v>
      </c>
      <c r="K100" s="203">
        <f t="shared" si="39"/>
        <v>807957.28</v>
      </c>
    </row>
    <row r="101" spans="2:11">
      <c r="B101" s="204">
        <v>1261</v>
      </c>
      <c r="C101" s="205" t="s">
        <v>258</v>
      </c>
      <c r="D101" s="206"/>
      <c r="E101" s="206"/>
      <c r="F101" s="207">
        <f>+D101-E101</f>
        <v>0</v>
      </c>
      <c r="G101" s="212"/>
      <c r="H101" s="226"/>
      <c r="I101" s="206"/>
      <c r="J101" s="206"/>
      <c r="K101" s="209"/>
    </row>
    <row r="102" spans="2:11">
      <c r="B102" s="204">
        <v>1262</v>
      </c>
      <c r="C102" s="205" t="s">
        <v>259</v>
      </c>
      <c r="D102" s="206"/>
      <c r="E102" s="206"/>
      <c r="F102" s="207">
        <f t="shared" ref="F102:F105" si="40">+D102-E102</f>
        <v>0</v>
      </c>
      <c r="G102" s="202">
        <v>3000</v>
      </c>
      <c r="H102" s="200" t="s">
        <v>260</v>
      </c>
      <c r="I102" s="201"/>
      <c r="J102" s="201"/>
      <c r="K102" s="203"/>
    </row>
    <row r="103" spans="2:11">
      <c r="B103" s="204">
        <v>1263</v>
      </c>
      <c r="C103" s="205" t="s">
        <v>261</v>
      </c>
      <c r="D103" s="206">
        <v>-1001152.14</v>
      </c>
      <c r="E103" s="206">
        <v>-833169.54</v>
      </c>
      <c r="F103" s="207">
        <f t="shared" si="40"/>
        <v>-167982.59999999998</v>
      </c>
      <c r="G103" s="202">
        <v>3100</v>
      </c>
      <c r="H103" s="200" t="s">
        <v>262</v>
      </c>
      <c r="I103" s="201">
        <f>+I104+I107+I110</f>
        <v>92625.71</v>
      </c>
      <c r="J103" s="201">
        <f>+J104+J107+J110</f>
        <v>92625.71</v>
      </c>
      <c r="K103" s="203">
        <f t="shared" ref="K103" si="41">+K104+K107+K110</f>
        <v>0</v>
      </c>
    </row>
    <row r="104" spans="2:11">
      <c r="B104" s="204">
        <v>1264</v>
      </c>
      <c r="C104" s="205" t="s">
        <v>263</v>
      </c>
      <c r="D104" s="206"/>
      <c r="E104" s="206"/>
      <c r="F104" s="207">
        <f t="shared" si="40"/>
        <v>0</v>
      </c>
      <c r="G104" s="202">
        <v>3110</v>
      </c>
      <c r="H104" s="200" t="s">
        <v>31</v>
      </c>
      <c r="I104" s="201">
        <f>+I105</f>
        <v>92625.71</v>
      </c>
      <c r="J104" s="201">
        <f t="shared" ref="J104:K104" si="42">+J105</f>
        <v>92625.71</v>
      </c>
      <c r="K104" s="203">
        <f t="shared" si="42"/>
        <v>0</v>
      </c>
    </row>
    <row r="105" spans="2:11">
      <c r="B105" s="204">
        <v>1265</v>
      </c>
      <c r="C105" s="205" t="s">
        <v>264</v>
      </c>
      <c r="D105" s="206"/>
      <c r="E105" s="206"/>
      <c r="F105" s="207">
        <f t="shared" si="40"/>
        <v>0</v>
      </c>
      <c r="G105" s="208">
        <v>3111</v>
      </c>
      <c r="H105" s="205" t="s">
        <v>31</v>
      </c>
      <c r="I105" s="206">
        <v>92625.71</v>
      </c>
      <c r="J105" s="206">
        <v>92625.71</v>
      </c>
      <c r="K105" s="209">
        <f>+I105-J105</f>
        <v>0</v>
      </c>
    </row>
    <row r="106" spans="2:11">
      <c r="B106" s="211"/>
      <c r="C106" s="205"/>
      <c r="D106" s="206"/>
      <c r="E106" s="206"/>
      <c r="F106" s="207"/>
      <c r="G106" s="212"/>
      <c r="H106" s="205"/>
      <c r="I106" s="206"/>
      <c r="J106" s="206"/>
      <c r="K106" s="209"/>
    </row>
    <row r="107" spans="2:11">
      <c r="B107" s="199">
        <v>1270</v>
      </c>
      <c r="C107" s="200" t="s">
        <v>77</v>
      </c>
      <c r="D107" s="201">
        <f>SUM(D108:D113)</f>
        <v>0</v>
      </c>
      <c r="E107" s="201">
        <f>SUM(E108:E113)</f>
        <v>0</v>
      </c>
      <c r="F107" s="201">
        <f>SUM(F108:F113)</f>
        <v>0</v>
      </c>
      <c r="G107" s="202">
        <v>3120</v>
      </c>
      <c r="H107" s="200" t="s">
        <v>265</v>
      </c>
      <c r="I107" s="201">
        <f>+I108</f>
        <v>0</v>
      </c>
      <c r="J107" s="201">
        <f t="shared" ref="J107:K107" si="43">+J108</f>
        <v>0</v>
      </c>
      <c r="K107" s="203">
        <f t="shared" si="43"/>
        <v>0</v>
      </c>
    </row>
    <row r="108" spans="2:11">
      <c r="B108" s="204">
        <v>1271</v>
      </c>
      <c r="C108" s="205" t="s">
        <v>266</v>
      </c>
      <c r="D108" s="206"/>
      <c r="E108" s="206"/>
      <c r="F108" s="207">
        <f>+D108-E108</f>
        <v>0</v>
      </c>
      <c r="G108" s="208">
        <v>3121</v>
      </c>
      <c r="H108" s="205" t="s">
        <v>265</v>
      </c>
      <c r="I108" s="206"/>
      <c r="J108" s="206"/>
      <c r="K108" s="209">
        <f>+I108-J108</f>
        <v>0</v>
      </c>
    </row>
    <row r="109" spans="2:11">
      <c r="B109" s="204">
        <v>1272</v>
      </c>
      <c r="C109" s="205" t="s">
        <v>267</v>
      </c>
      <c r="D109" s="206"/>
      <c r="E109" s="206"/>
      <c r="F109" s="207">
        <f t="shared" ref="F109:F113" si="44">+D109-E109</f>
        <v>0</v>
      </c>
      <c r="G109" s="223"/>
      <c r="H109" s="205"/>
      <c r="I109" s="206"/>
      <c r="J109" s="206"/>
      <c r="K109" s="209"/>
    </row>
    <row r="110" spans="2:11">
      <c r="B110" s="204">
        <v>1273</v>
      </c>
      <c r="C110" s="205" t="s">
        <v>268</v>
      </c>
      <c r="D110" s="206"/>
      <c r="E110" s="206"/>
      <c r="F110" s="207">
        <f t="shared" si="44"/>
        <v>0</v>
      </c>
      <c r="G110" s="202">
        <v>3130</v>
      </c>
      <c r="H110" s="200" t="s">
        <v>269</v>
      </c>
      <c r="I110" s="201">
        <f>+I111</f>
        <v>0</v>
      </c>
      <c r="J110" s="201">
        <f t="shared" ref="J110:K110" si="45">+J111</f>
        <v>0</v>
      </c>
      <c r="K110" s="203">
        <f t="shared" si="45"/>
        <v>0</v>
      </c>
    </row>
    <row r="111" spans="2:11">
      <c r="B111" s="204">
        <v>1274</v>
      </c>
      <c r="C111" s="205" t="s">
        <v>270</v>
      </c>
      <c r="D111" s="206"/>
      <c r="E111" s="206"/>
      <c r="F111" s="207">
        <f t="shared" si="44"/>
        <v>0</v>
      </c>
      <c r="G111" s="208">
        <v>3131</v>
      </c>
      <c r="H111" s="205" t="s">
        <v>269</v>
      </c>
      <c r="I111" s="206"/>
      <c r="J111" s="206"/>
      <c r="K111" s="209">
        <f>+I111-J111</f>
        <v>0</v>
      </c>
    </row>
    <row r="112" spans="2:11">
      <c r="B112" s="204">
        <v>1275</v>
      </c>
      <c r="C112" s="205" t="s">
        <v>271</v>
      </c>
      <c r="D112" s="206"/>
      <c r="E112" s="206"/>
      <c r="F112" s="207">
        <f t="shared" si="44"/>
        <v>0</v>
      </c>
      <c r="G112" s="223"/>
      <c r="H112" s="205"/>
      <c r="I112" s="206"/>
      <c r="J112" s="206"/>
      <c r="K112" s="209"/>
    </row>
    <row r="113" spans="2:11">
      <c r="B113" s="215">
        <v>1279</v>
      </c>
      <c r="C113" s="205" t="s">
        <v>272</v>
      </c>
      <c r="D113" s="206"/>
      <c r="E113" s="206"/>
      <c r="F113" s="207">
        <f t="shared" si="44"/>
        <v>0</v>
      </c>
      <c r="G113" s="202">
        <v>3200</v>
      </c>
      <c r="H113" s="200" t="s">
        <v>273</v>
      </c>
      <c r="I113" s="201">
        <f>+I114+I116+I119+I125+I130+I134</f>
        <v>12091345.74</v>
      </c>
      <c r="J113" s="201">
        <f>+J114+J116+J119+J125+J130+J134</f>
        <v>11365786.15</v>
      </c>
      <c r="K113" s="203">
        <f t="shared" ref="K113" si="46">+K114+K116+K119+K125+K130</f>
        <v>725559.59000000067</v>
      </c>
    </row>
    <row r="114" spans="2:11" ht="21.75" customHeight="1">
      <c r="B114" s="219"/>
      <c r="C114" s="205"/>
      <c r="D114" s="206"/>
      <c r="E114" s="206"/>
      <c r="F114" s="207"/>
      <c r="G114" s="202">
        <v>3210</v>
      </c>
      <c r="H114" s="200" t="s">
        <v>274</v>
      </c>
      <c r="I114" s="201">
        <f>+I115</f>
        <v>692555.6</v>
      </c>
      <c r="J114" s="201">
        <f t="shared" ref="J114:K114" si="47">+J115</f>
        <v>1175524.6499999999</v>
      </c>
      <c r="K114" s="203">
        <f t="shared" si="47"/>
        <v>-482969.04999999993</v>
      </c>
    </row>
    <row r="115" spans="2:11" ht="21.75" customHeight="1">
      <c r="B115" s="214">
        <v>1280</v>
      </c>
      <c r="C115" s="200" t="s">
        <v>78</v>
      </c>
      <c r="D115" s="201">
        <f>SUM(D116:D120)</f>
        <v>0</v>
      </c>
      <c r="E115" s="201">
        <f>SUM(E116:E120)</f>
        <v>0</v>
      </c>
      <c r="F115" s="201">
        <f>SUM(F116:F120)</f>
        <v>0</v>
      </c>
      <c r="G115" s="208">
        <v>3211</v>
      </c>
      <c r="H115" s="205" t="s">
        <v>274</v>
      </c>
      <c r="I115" s="206">
        <v>692555.6</v>
      </c>
      <c r="J115" s="206">
        <v>1175524.6499999999</v>
      </c>
      <c r="K115" s="209">
        <f>+I115-J115</f>
        <v>-482969.04999999993</v>
      </c>
    </row>
    <row r="116" spans="2:11" ht="24.75" customHeight="1">
      <c r="B116" s="215">
        <v>1281</v>
      </c>
      <c r="C116" s="210" t="s">
        <v>275</v>
      </c>
      <c r="D116" s="206"/>
      <c r="E116" s="206"/>
      <c r="F116" s="207">
        <f>+D116-E116</f>
        <v>0</v>
      </c>
      <c r="G116" s="202">
        <v>3220</v>
      </c>
      <c r="H116" s="200" t="s">
        <v>276</v>
      </c>
      <c r="I116" s="201">
        <f>+I117</f>
        <v>11398790.140000001</v>
      </c>
      <c r="J116" s="201">
        <f t="shared" ref="J116:K116" si="48">+J117</f>
        <v>10190261.5</v>
      </c>
      <c r="K116" s="203">
        <f t="shared" si="48"/>
        <v>1208528.6400000006</v>
      </c>
    </row>
    <row r="117" spans="2:11" ht="24" customHeight="1">
      <c r="B117" s="215">
        <v>1282</v>
      </c>
      <c r="C117" s="210" t="s">
        <v>277</v>
      </c>
      <c r="D117" s="206"/>
      <c r="E117" s="206"/>
      <c r="F117" s="207">
        <f t="shared" ref="F117:F120" si="49">+D117-E117</f>
        <v>0</v>
      </c>
      <c r="G117" s="208">
        <v>3221</v>
      </c>
      <c r="H117" s="205" t="s">
        <v>276</v>
      </c>
      <c r="I117" s="206">
        <v>11398790.140000001</v>
      </c>
      <c r="J117" s="206">
        <v>10190261.5</v>
      </c>
      <c r="K117" s="209">
        <f>+I117-J117</f>
        <v>1208528.6400000006</v>
      </c>
    </row>
    <row r="118" spans="2:11" ht="24" customHeight="1">
      <c r="B118" s="215">
        <v>1283</v>
      </c>
      <c r="C118" s="210" t="s">
        <v>278</v>
      </c>
      <c r="D118" s="206"/>
      <c r="E118" s="206"/>
      <c r="F118" s="207">
        <f t="shared" si="49"/>
        <v>0</v>
      </c>
      <c r="G118" s="212"/>
      <c r="H118" s="205"/>
      <c r="I118" s="206"/>
      <c r="J118" s="206"/>
      <c r="K118" s="209"/>
    </row>
    <row r="119" spans="2:11" ht="24.75" customHeight="1">
      <c r="B119" s="215">
        <v>1284</v>
      </c>
      <c r="C119" s="210" t="s">
        <v>279</v>
      </c>
      <c r="D119" s="206"/>
      <c r="E119" s="206"/>
      <c r="F119" s="207">
        <f t="shared" si="49"/>
        <v>0</v>
      </c>
      <c r="G119" s="202">
        <v>3230</v>
      </c>
      <c r="H119" s="227" t="s">
        <v>280</v>
      </c>
      <c r="I119" s="201">
        <f>SUM(I120:I123)</f>
        <v>0</v>
      </c>
      <c r="J119" s="201">
        <f>SUM(J120:J123)</f>
        <v>0</v>
      </c>
      <c r="K119" s="203">
        <f t="shared" ref="K119" si="50">SUM(K120:K123)</f>
        <v>0</v>
      </c>
    </row>
    <row r="120" spans="2:11" ht="20.25" customHeight="1">
      <c r="B120" s="215">
        <v>1289</v>
      </c>
      <c r="C120" s="205" t="s">
        <v>281</v>
      </c>
      <c r="D120" s="206"/>
      <c r="E120" s="206"/>
      <c r="F120" s="207">
        <f t="shared" si="49"/>
        <v>0</v>
      </c>
      <c r="G120" s="208">
        <v>3231</v>
      </c>
      <c r="H120" s="205" t="s">
        <v>282</v>
      </c>
      <c r="I120" s="206"/>
      <c r="J120" s="206"/>
      <c r="K120" s="209">
        <f>+I120-J120</f>
        <v>0</v>
      </c>
    </row>
    <row r="121" spans="2:11">
      <c r="B121" s="219"/>
      <c r="C121" s="205"/>
      <c r="D121" s="206"/>
      <c r="E121" s="206"/>
      <c r="F121" s="207"/>
      <c r="G121" s="208">
        <v>3232</v>
      </c>
      <c r="H121" s="205" t="s">
        <v>283</v>
      </c>
      <c r="I121" s="206"/>
      <c r="J121" s="206"/>
      <c r="K121" s="209">
        <f t="shared" ref="K121:K123" si="51">+I121-J121</f>
        <v>0</v>
      </c>
    </row>
    <row r="122" spans="2:11">
      <c r="B122" s="199">
        <v>1290</v>
      </c>
      <c r="C122" s="200" t="s">
        <v>79</v>
      </c>
      <c r="D122" s="201">
        <f>SUM(D123:D125)</f>
        <v>0</v>
      </c>
      <c r="E122" s="201">
        <f>SUM(E123:E125)</f>
        <v>0</v>
      </c>
      <c r="F122" s="201">
        <f>SUM(F123:F125)</f>
        <v>0</v>
      </c>
      <c r="G122" s="208">
        <v>3233</v>
      </c>
      <c r="H122" s="205" t="s">
        <v>284</v>
      </c>
      <c r="I122" s="206"/>
      <c r="J122" s="206"/>
      <c r="K122" s="209">
        <f t="shared" si="51"/>
        <v>0</v>
      </c>
    </row>
    <row r="123" spans="2:11">
      <c r="B123" s="215">
        <v>1291</v>
      </c>
      <c r="C123" s="205" t="s">
        <v>285</v>
      </c>
      <c r="D123" s="206"/>
      <c r="E123" s="206"/>
      <c r="F123" s="207">
        <f>+D123-E123</f>
        <v>0</v>
      </c>
      <c r="G123" s="208">
        <v>3239</v>
      </c>
      <c r="H123" s="205" t="s">
        <v>286</v>
      </c>
      <c r="I123" s="206"/>
      <c r="J123" s="206"/>
      <c r="K123" s="209">
        <f t="shared" si="51"/>
        <v>0</v>
      </c>
    </row>
    <row r="124" spans="2:11">
      <c r="B124" s="215">
        <v>1292</v>
      </c>
      <c r="C124" s="205" t="s">
        <v>287</v>
      </c>
      <c r="D124" s="206"/>
      <c r="E124" s="206"/>
      <c r="F124" s="207">
        <f t="shared" ref="F124:F125" si="52">+D124-E124</f>
        <v>0</v>
      </c>
      <c r="G124" s="212"/>
      <c r="H124" s="205"/>
      <c r="I124" s="206"/>
      <c r="J124" s="206"/>
      <c r="K124" s="209"/>
    </row>
    <row r="125" spans="2:11">
      <c r="B125" s="215">
        <v>1293</v>
      </c>
      <c r="C125" s="205" t="s">
        <v>288</v>
      </c>
      <c r="D125" s="206"/>
      <c r="E125" s="206"/>
      <c r="F125" s="207">
        <f t="shared" si="52"/>
        <v>0</v>
      </c>
      <c r="G125" s="202">
        <v>3240</v>
      </c>
      <c r="H125" s="200" t="s">
        <v>289</v>
      </c>
      <c r="I125" s="201">
        <f>SUM(I126:I128)</f>
        <v>0</v>
      </c>
      <c r="J125" s="201">
        <f t="shared" ref="J125:K125" si="53">SUM(J126:J128)</f>
        <v>0</v>
      </c>
      <c r="K125" s="203">
        <f t="shared" si="53"/>
        <v>0</v>
      </c>
    </row>
    <row r="126" spans="2:11">
      <c r="B126" s="228"/>
      <c r="C126" s="229"/>
      <c r="D126" s="206"/>
      <c r="E126" s="206"/>
      <c r="F126" s="207"/>
      <c r="G126" s="208">
        <v>3241</v>
      </c>
      <c r="H126" s="205" t="s">
        <v>290</v>
      </c>
      <c r="I126" s="206"/>
      <c r="J126" s="206"/>
      <c r="K126" s="209">
        <f>+I126-J126</f>
        <v>0</v>
      </c>
    </row>
    <row r="127" spans="2:11">
      <c r="B127" s="228"/>
      <c r="C127" s="229"/>
      <c r="D127" s="206"/>
      <c r="E127" s="206"/>
      <c r="F127" s="207"/>
      <c r="G127" s="208">
        <v>3242</v>
      </c>
      <c r="H127" s="205" t="s">
        <v>291</v>
      </c>
      <c r="I127" s="206"/>
      <c r="J127" s="206"/>
      <c r="K127" s="209">
        <f t="shared" ref="K127:K128" si="54">+I127-J127</f>
        <v>0</v>
      </c>
    </row>
    <row r="128" spans="2:11">
      <c r="B128" s="228"/>
      <c r="C128" s="229"/>
      <c r="D128" s="206"/>
      <c r="E128" s="206"/>
      <c r="F128" s="207"/>
      <c r="G128" s="208">
        <v>3243</v>
      </c>
      <c r="H128" s="205" t="s">
        <v>292</v>
      </c>
      <c r="I128" s="206"/>
      <c r="J128" s="206"/>
      <c r="K128" s="209">
        <f t="shared" si="54"/>
        <v>0</v>
      </c>
    </row>
    <row r="129" spans="2:11">
      <c r="B129" s="228"/>
      <c r="C129" s="220" t="s">
        <v>293</v>
      </c>
      <c r="D129" s="201">
        <f>+D60+D66+D73+D82+D93+D100+D107+D115+D122</f>
        <v>12850077.42</v>
      </c>
      <c r="E129" s="201">
        <f t="shared" ref="E129:F129" si="55">+E60+E66+E73+E82+E93+E100+E107+E115+E122</f>
        <v>11192153.91</v>
      </c>
      <c r="F129" s="201">
        <f t="shared" si="55"/>
        <v>1657923.5100000002</v>
      </c>
      <c r="G129" s="212"/>
      <c r="H129" s="205"/>
      <c r="I129" s="206"/>
      <c r="J129" s="206"/>
      <c r="K129" s="209"/>
    </row>
    <row r="130" spans="2:11">
      <c r="B130" s="228"/>
      <c r="C130" s="229"/>
      <c r="D130" s="206"/>
      <c r="E130" s="206"/>
      <c r="F130" s="207"/>
      <c r="G130" s="202">
        <v>3250</v>
      </c>
      <c r="H130" s="200" t="s">
        <v>294</v>
      </c>
      <c r="I130" s="201">
        <f>SUM(I131:I132)</f>
        <v>0</v>
      </c>
      <c r="J130" s="201">
        <f t="shared" ref="J130:K130" si="56">SUM(J131:J132)</f>
        <v>0</v>
      </c>
      <c r="K130" s="203">
        <f t="shared" si="56"/>
        <v>0</v>
      </c>
    </row>
    <row r="131" spans="2:11">
      <c r="B131" s="228"/>
      <c r="C131" s="229"/>
      <c r="D131" s="206"/>
      <c r="E131" s="206"/>
      <c r="F131" s="207"/>
      <c r="G131" s="208">
        <v>3251</v>
      </c>
      <c r="H131" s="205" t="s">
        <v>295</v>
      </c>
      <c r="I131" s="206"/>
      <c r="J131" s="206"/>
      <c r="K131" s="209">
        <f>+I131-J131</f>
        <v>0</v>
      </c>
    </row>
    <row r="132" spans="2:11">
      <c r="B132" s="228"/>
      <c r="C132" s="229"/>
      <c r="D132" s="206"/>
      <c r="E132" s="206"/>
      <c r="F132" s="207"/>
      <c r="G132" s="208">
        <v>3252</v>
      </c>
      <c r="H132" s="205" t="s">
        <v>296</v>
      </c>
      <c r="I132" s="206"/>
      <c r="J132" s="206"/>
      <c r="K132" s="209">
        <f>+I132-J132</f>
        <v>0</v>
      </c>
    </row>
    <row r="133" spans="2:11">
      <c r="B133" s="228"/>
      <c r="C133" s="229"/>
      <c r="D133" s="206"/>
      <c r="E133" s="206"/>
      <c r="F133" s="207"/>
      <c r="G133" s="212"/>
      <c r="H133" s="205"/>
      <c r="I133" s="206"/>
      <c r="J133" s="206"/>
      <c r="K133" s="209"/>
    </row>
    <row r="134" spans="2:11">
      <c r="B134" s="228"/>
      <c r="C134" s="229"/>
      <c r="D134" s="206"/>
      <c r="E134" s="206"/>
      <c r="F134" s="207"/>
      <c r="G134" s="202">
        <v>3300</v>
      </c>
      <c r="H134" s="200" t="s">
        <v>297</v>
      </c>
      <c r="I134" s="201">
        <f>+I135+I137</f>
        <v>0</v>
      </c>
      <c r="J134" s="201">
        <f>+J135+J137</f>
        <v>0</v>
      </c>
      <c r="K134" s="203">
        <f t="shared" ref="K134" si="57">+K135+K137</f>
        <v>0</v>
      </c>
    </row>
    <row r="135" spans="2:11">
      <c r="B135" s="228"/>
      <c r="C135" s="229"/>
      <c r="D135" s="206"/>
      <c r="E135" s="206"/>
      <c r="F135" s="207"/>
      <c r="G135" s="202">
        <v>3310</v>
      </c>
      <c r="H135" s="200" t="s">
        <v>298</v>
      </c>
      <c r="I135" s="201">
        <f>+I136</f>
        <v>0</v>
      </c>
      <c r="J135" s="201">
        <f t="shared" ref="J135:K135" si="58">+J136</f>
        <v>0</v>
      </c>
      <c r="K135" s="203">
        <f t="shared" si="58"/>
        <v>0</v>
      </c>
    </row>
    <row r="136" spans="2:11">
      <c r="B136" s="228"/>
      <c r="C136" s="229"/>
      <c r="D136" s="206"/>
      <c r="E136" s="206"/>
      <c r="F136" s="207"/>
      <c r="G136" s="208">
        <v>3311</v>
      </c>
      <c r="H136" s="205" t="s">
        <v>298</v>
      </c>
      <c r="I136" s="206"/>
      <c r="J136" s="206"/>
      <c r="K136" s="209">
        <f>+I136-J136</f>
        <v>0</v>
      </c>
    </row>
    <row r="137" spans="2:11">
      <c r="B137" s="228"/>
      <c r="C137" s="229"/>
      <c r="D137" s="206"/>
      <c r="E137" s="206"/>
      <c r="F137" s="207"/>
      <c r="G137" s="202">
        <v>3320</v>
      </c>
      <c r="H137" s="200" t="s">
        <v>299</v>
      </c>
      <c r="I137" s="201">
        <f>+I138</f>
        <v>0</v>
      </c>
      <c r="J137" s="201">
        <f t="shared" ref="J137:K137" si="59">+J138</f>
        <v>0</v>
      </c>
      <c r="K137" s="203">
        <f t="shared" si="59"/>
        <v>0</v>
      </c>
    </row>
    <row r="138" spans="2:11">
      <c r="B138" s="228"/>
      <c r="C138" s="229"/>
      <c r="D138" s="206"/>
      <c r="E138" s="206"/>
      <c r="F138" s="207"/>
      <c r="G138" s="208">
        <v>3321</v>
      </c>
      <c r="H138" s="205" t="s">
        <v>299</v>
      </c>
      <c r="I138" s="206"/>
      <c r="J138" s="206"/>
      <c r="K138" s="209">
        <f>+I138-J138</f>
        <v>0</v>
      </c>
    </row>
    <row r="139" spans="2:11">
      <c r="B139" s="228"/>
      <c r="C139" s="229"/>
      <c r="D139" s="206"/>
      <c r="E139" s="206"/>
      <c r="F139" s="207"/>
      <c r="G139" s="229"/>
      <c r="H139" s="229"/>
      <c r="I139" s="206"/>
      <c r="J139" s="206"/>
      <c r="K139" s="209"/>
    </row>
    <row r="140" spans="2:11">
      <c r="B140" s="228"/>
      <c r="C140" s="229"/>
      <c r="D140" s="206"/>
      <c r="E140" s="206"/>
      <c r="F140" s="207"/>
      <c r="G140" s="229"/>
      <c r="H140" s="225" t="s">
        <v>300</v>
      </c>
      <c r="I140" s="201">
        <f>+I103+I113</f>
        <v>12183971.450000001</v>
      </c>
      <c r="J140" s="201">
        <f>+J103+J113</f>
        <v>11458411.860000001</v>
      </c>
      <c r="K140" s="203">
        <f>+K102</f>
        <v>0</v>
      </c>
    </row>
    <row r="141" spans="2:11" ht="6.75" customHeight="1">
      <c r="B141" s="230"/>
      <c r="C141" s="428"/>
      <c r="D141" s="231"/>
      <c r="E141" s="231"/>
      <c r="F141" s="232"/>
      <c r="G141" s="233"/>
      <c r="H141" s="233"/>
      <c r="I141" s="234"/>
      <c r="J141" s="234"/>
      <c r="K141" s="235"/>
    </row>
    <row r="142" spans="2:11" ht="6.75" customHeight="1" thickBot="1">
      <c r="B142" s="230"/>
      <c r="C142" s="238"/>
      <c r="D142" s="236"/>
      <c r="E142" s="236"/>
      <c r="F142" s="237"/>
      <c r="G142" s="238"/>
      <c r="H142" s="238"/>
      <c r="I142" s="236"/>
      <c r="J142" s="236"/>
      <c r="K142" s="239"/>
    </row>
    <row r="143" spans="2:11" ht="15.75" thickTop="1" thickBot="1">
      <c r="B143" s="240"/>
      <c r="C143" s="241" t="s">
        <v>301</v>
      </c>
      <c r="D143" s="242">
        <f>+D57+D129</f>
        <v>12854223.699999999</v>
      </c>
      <c r="E143" s="242">
        <f>+E57+E129</f>
        <v>11320706.83</v>
      </c>
      <c r="F143" s="242">
        <f>+D143-E143</f>
        <v>1533516.8699999992</v>
      </c>
      <c r="G143" s="243"/>
      <c r="H143" s="244" t="s">
        <v>302</v>
      </c>
      <c r="I143" s="242">
        <f>+I100+I140</f>
        <v>12854223.700000001</v>
      </c>
      <c r="J143" s="242">
        <f>+J100+J140</f>
        <v>11320706.830000002</v>
      </c>
      <c r="K143" s="245">
        <f>+I143-J143</f>
        <v>1533516.8699999992</v>
      </c>
    </row>
    <row r="144" spans="2:11" ht="15" thickTop="1">
      <c r="B144" s="246"/>
      <c r="C144" s="247"/>
      <c r="D144" s="248"/>
      <c r="E144" s="248"/>
      <c r="F144" s="248"/>
      <c r="G144" s="249"/>
      <c r="H144" s="247"/>
      <c r="I144" s="248"/>
      <c r="J144" s="248"/>
      <c r="K144" s="248"/>
    </row>
    <row r="145" spans="2:11">
      <c r="B145" s="246"/>
      <c r="C145" s="247"/>
      <c r="D145" s="248"/>
      <c r="E145" s="248"/>
      <c r="F145" s="248"/>
      <c r="G145" s="249"/>
      <c r="H145" s="247"/>
      <c r="I145" s="248"/>
      <c r="J145" s="248"/>
      <c r="K145" s="248"/>
    </row>
    <row r="146" spans="2:11">
      <c r="B146" s="246"/>
      <c r="C146" s="247"/>
      <c r="D146" s="248"/>
      <c r="E146" s="248"/>
      <c r="F146" s="248"/>
      <c r="G146" s="249"/>
      <c r="H146" s="247"/>
      <c r="I146" s="248"/>
      <c r="J146" s="248"/>
      <c r="K146" s="248"/>
    </row>
    <row r="148" spans="2:11">
      <c r="B148" s="500" t="s">
        <v>54</v>
      </c>
      <c r="C148" s="500"/>
      <c r="D148" s="500"/>
      <c r="E148" s="500"/>
      <c r="F148" s="500"/>
      <c r="G148" s="500"/>
      <c r="H148" s="500"/>
      <c r="I148" s="500"/>
      <c r="J148" s="500"/>
      <c r="K148" s="500"/>
    </row>
    <row r="149" spans="2:11">
      <c r="B149" s="500" t="s">
        <v>393</v>
      </c>
      <c r="C149" s="500"/>
      <c r="D149" s="500"/>
      <c r="E149" s="500"/>
      <c r="F149" s="500"/>
      <c r="G149" s="500"/>
      <c r="H149" s="500"/>
      <c r="I149" s="500"/>
      <c r="J149" s="500"/>
      <c r="K149" s="500"/>
    </row>
    <row r="150" spans="2:11">
      <c r="B150" s="250"/>
      <c r="C150" s="251"/>
    </row>
    <row r="151" spans="2:11">
      <c r="B151" s="250"/>
      <c r="C151" s="251"/>
    </row>
    <row r="152" spans="2:11">
      <c r="B152" s="250"/>
      <c r="C152" s="250"/>
    </row>
    <row r="160" spans="2:11">
      <c r="C160" s="252"/>
    </row>
    <row r="161" spans="3:3">
      <c r="C161" s="252"/>
    </row>
  </sheetData>
  <customSheetViews>
    <customSheetView guid="{05A24B3F-0046-4A93-964B-C8E884CA78A3}" showGridLines="0" fitToPage="1" hiddenRows="1">
      <selection activeCell="D70" sqref="D70"/>
      <pageMargins left="0.70866141732283472" right="0.70866141732283472" top="0.74803149606299213" bottom="0.74803149606299213" header="0.31496062992125984" footer="0.31496062992125984"/>
      <pageSetup scale="48" fitToHeight="3" orientation="landscape" r:id="rId1"/>
    </customSheetView>
    <customSheetView guid="{AB7C7113-F865-4779-9FA4-3A0AD2C9E93A}" scale="130" showGridLines="0" fitToPage="1" hiddenRows="1" topLeftCell="D124">
      <selection activeCell="C143" sqref="C143"/>
      <pageMargins left="0.70866141732283472" right="0.70866141732283472" top="0.74803149606299213" bottom="0.74803149606299213" header="0.31496062992125984" footer="0.31496062992125984"/>
      <pageSetup scale="48" fitToHeight="3" orientation="landscape" r:id="rId2"/>
    </customSheetView>
  </customSheetViews>
  <mergeCells count="13">
    <mergeCell ref="K6:K7"/>
    <mergeCell ref="B148:K148"/>
    <mergeCell ref="B149:K149"/>
    <mergeCell ref="B2:K2"/>
    <mergeCell ref="C3:E3"/>
    <mergeCell ref="F3:G3"/>
    <mergeCell ref="B6:B7"/>
    <mergeCell ref="C6:C7"/>
    <mergeCell ref="D6:E6"/>
    <mergeCell ref="F6:F7"/>
    <mergeCell ref="G6:G7"/>
    <mergeCell ref="H6:H7"/>
    <mergeCell ref="I6:J6"/>
  </mergeCells>
  <printOptions horizontalCentered="1"/>
  <pageMargins left="0.70866141732283472" right="0.70866141732283472" top="0.74803149606299213" bottom="0.74803149606299213" header="0.31496062992125984" footer="0.31496062992125984"/>
  <pageSetup scale="47" fitToHeight="3" orientation="landscape" r:id="rId3"/>
  <rowBreaks count="1" manualBreakCount="1">
    <brk id="147" max="10" man="1"/>
  </rowBreaks>
  <ignoredErrors>
    <ignoredError sqref="K136" formula="1"/>
  </ignoredError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D98"/>
  <sheetViews>
    <sheetView showGridLines="0" view="pageBreakPreview" zoomScaleNormal="100" zoomScaleSheetLayoutView="100" workbookViewId="0">
      <selection activeCell="B84" sqref="B84"/>
    </sheetView>
  </sheetViews>
  <sheetFormatPr baseColWidth="10" defaultRowHeight="12"/>
  <cols>
    <col min="1" max="1" width="0.7109375" style="160" customWidth="1"/>
    <col min="2" max="2" width="144.5703125" style="161" customWidth="1"/>
    <col min="3" max="3" width="1.7109375" style="160" customWidth="1"/>
    <col min="4" max="16384" width="11.42578125" style="160"/>
  </cols>
  <sheetData>
    <row r="1" spans="1:4" ht="6" customHeight="1" thickBot="1"/>
    <row r="2" spans="1:4" ht="20.100000000000001" customHeight="1" thickTop="1">
      <c r="B2" s="485" t="s">
        <v>100</v>
      </c>
    </row>
    <row r="3" spans="1:4" ht="20.100000000000001" customHeight="1">
      <c r="B3" s="486" t="s">
        <v>101</v>
      </c>
    </row>
    <row r="4" spans="1:4" ht="20.100000000000001" customHeight="1" thickBot="1">
      <c r="B4" s="487" t="s">
        <v>472</v>
      </c>
    </row>
    <row r="5" spans="1:4" ht="15.75" thickTop="1" thickBot="1">
      <c r="B5" s="164"/>
    </row>
    <row r="6" spans="1:4" ht="41.25" customHeight="1" thickTop="1" thickBot="1">
      <c r="B6" s="165" t="s">
        <v>102</v>
      </c>
    </row>
    <row r="7" spans="1:4" ht="6" customHeight="1" thickTop="1" thickBot="1">
      <c r="A7" s="166"/>
      <c r="B7" s="167"/>
    </row>
    <row r="8" spans="1:4" ht="20.100000000000001" customHeight="1" thickTop="1">
      <c r="A8" s="168"/>
      <c r="B8" s="169" t="s">
        <v>103</v>
      </c>
    </row>
    <row r="9" spans="1:4" ht="20.100000000000001" customHeight="1">
      <c r="A9" s="168"/>
      <c r="B9" s="170" t="s">
        <v>104</v>
      </c>
    </row>
    <row r="10" spans="1:4" s="172" customFormat="1" ht="31.5" customHeight="1">
      <c r="A10" s="168"/>
      <c r="B10" s="494" t="s">
        <v>495</v>
      </c>
      <c r="D10" s="172" t="s">
        <v>105</v>
      </c>
    </row>
    <row r="11" spans="1:4" s="172" customFormat="1" ht="20.100000000000001" customHeight="1">
      <c r="A11" s="168"/>
      <c r="B11" s="171" t="s">
        <v>478</v>
      </c>
    </row>
    <row r="12" spans="1:4" s="172" customFormat="1" ht="20.100000000000001" customHeight="1">
      <c r="A12" s="168"/>
      <c r="B12" s="171" t="s">
        <v>476</v>
      </c>
    </row>
    <row r="13" spans="1:4" s="172" customFormat="1" ht="20.100000000000001" customHeight="1">
      <c r="A13" s="168"/>
      <c r="B13" s="171" t="s">
        <v>479</v>
      </c>
    </row>
    <row r="14" spans="1:4" s="172" customFormat="1" ht="20.100000000000001" customHeight="1">
      <c r="A14" s="168"/>
      <c r="B14" s="171" t="s">
        <v>494</v>
      </c>
    </row>
    <row r="15" spans="1:4" s="172" customFormat="1" ht="20.100000000000001" customHeight="1">
      <c r="A15" s="168"/>
      <c r="B15" s="171" t="s">
        <v>493</v>
      </c>
    </row>
    <row r="16" spans="1:4" s="172" customFormat="1" ht="20.100000000000001" customHeight="1">
      <c r="A16" s="168"/>
      <c r="B16" s="171" t="s">
        <v>496</v>
      </c>
    </row>
    <row r="17" spans="1:3" s="172" customFormat="1" ht="20.100000000000001" customHeight="1">
      <c r="A17" s="168"/>
      <c r="B17" s="173" t="s">
        <v>106</v>
      </c>
    </row>
    <row r="18" spans="1:3" s="172" customFormat="1" ht="9.9499999999999993" customHeight="1">
      <c r="A18" s="168"/>
      <c r="B18" s="171"/>
    </row>
    <row r="19" spans="1:3" s="172" customFormat="1" ht="20.100000000000001" customHeight="1">
      <c r="A19" s="168"/>
      <c r="B19" s="173" t="s">
        <v>107</v>
      </c>
    </row>
    <row r="20" spans="1:3" s="172" customFormat="1" ht="20.100000000000001" customHeight="1">
      <c r="A20" s="168"/>
      <c r="B20" s="171" t="s">
        <v>480</v>
      </c>
    </row>
    <row r="21" spans="1:3" s="172" customFormat="1" ht="26.25" customHeight="1">
      <c r="A21" s="168"/>
      <c r="B21" s="174" t="s">
        <v>498</v>
      </c>
    </row>
    <row r="22" spans="1:3" s="172" customFormat="1" ht="20.100000000000001" customHeight="1">
      <c r="A22" s="168"/>
      <c r="B22" s="175" t="s">
        <v>481</v>
      </c>
    </row>
    <row r="23" spans="1:3" s="172" customFormat="1" ht="20.100000000000001" customHeight="1">
      <c r="A23" s="168"/>
      <c r="B23" s="171" t="s">
        <v>482</v>
      </c>
    </row>
    <row r="24" spans="1:3" s="172" customFormat="1" ht="9.9499999999999993" customHeight="1">
      <c r="A24" s="168"/>
      <c r="B24" s="171"/>
    </row>
    <row r="25" spans="1:3" s="172" customFormat="1" ht="20.100000000000001" customHeight="1">
      <c r="A25" s="168"/>
      <c r="B25" s="495" t="s">
        <v>499</v>
      </c>
    </row>
    <row r="26" spans="1:3" s="172" customFormat="1" ht="9.9499999999999993" customHeight="1">
      <c r="A26" s="168"/>
      <c r="B26" s="171"/>
    </row>
    <row r="27" spans="1:3" s="172" customFormat="1" ht="20.100000000000001" customHeight="1">
      <c r="A27" s="168"/>
      <c r="B27" s="173" t="s">
        <v>500</v>
      </c>
      <c r="C27" s="176"/>
    </row>
    <row r="28" spans="1:3" s="172" customFormat="1" ht="9.9499999999999993" customHeight="1">
      <c r="A28" s="168"/>
      <c r="B28" s="171"/>
    </row>
    <row r="29" spans="1:3" s="172" customFormat="1" ht="20.100000000000001" customHeight="1">
      <c r="A29" s="168"/>
      <c r="B29" s="173" t="s">
        <v>108</v>
      </c>
    </row>
    <row r="30" spans="1:3" s="172" customFormat="1" ht="9.9499999999999993" customHeight="1" thickBot="1">
      <c r="A30" s="168"/>
      <c r="B30" s="177"/>
    </row>
    <row r="31" spans="1:3" ht="12.75" thickTop="1"/>
    <row r="32" spans="1:3">
      <c r="B32" s="178" t="s">
        <v>54</v>
      </c>
    </row>
    <row r="40" spans="1:2" ht="7.5" customHeight="1"/>
    <row r="41" spans="1:2" ht="20.100000000000001" customHeight="1">
      <c r="B41" s="162" t="s">
        <v>100</v>
      </c>
    </row>
    <row r="42" spans="1:2" ht="20.100000000000001" customHeight="1">
      <c r="B42" s="163" t="s">
        <v>101</v>
      </c>
    </row>
    <row r="43" spans="1:2" ht="20.100000000000001" customHeight="1">
      <c r="B43" s="162" t="s">
        <v>477</v>
      </c>
    </row>
    <row r="44" spans="1:2" ht="15" thickBot="1">
      <c r="B44" s="164"/>
    </row>
    <row r="45" spans="1:2" ht="41.25" customHeight="1" thickTop="1" thickBot="1">
      <c r="B45" s="165" t="s">
        <v>109</v>
      </c>
    </row>
    <row r="46" spans="1:2" ht="6" customHeight="1" thickTop="1" thickBot="1">
      <c r="A46" s="166"/>
      <c r="B46" s="167"/>
    </row>
    <row r="47" spans="1:2" ht="20.100000000000001" customHeight="1" thickTop="1">
      <c r="A47" s="168"/>
      <c r="B47" s="169" t="s">
        <v>110</v>
      </c>
    </row>
    <row r="48" spans="1:2" ht="20.100000000000001" customHeight="1">
      <c r="A48" s="168"/>
      <c r="B48" s="170" t="s">
        <v>111</v>
      </c>
    </row>
    <row r="49" spans="1:4" s="172" customFormat="1" ht="20.100000000000001" customHeight="1">
      <c r="A49" s="168"/>
      <c r="B49" s="171" t="s">
        <v>483</v>
      </c>
      <c r="D49" s="172" t="s">
        <v>105</v>
      </c>
    </row>
    <row r="50" spans="1:4" s="172" customFormat="1" ht="20.100000000000001" customHeight="1">
      <c r="A50" s="168"/>
      <c r="B50" s="171" t="s">
        <v>484</v>
      </c>
    </row>
    <row r="51" spans="1:4" s="172" customFormat="1" ht="20.100000000000001" customHeight="1">
      <c r="A51" s="168"/>
      <c r="B51" s="171" t="s">
        <v>485</v>
      </c>
    </row>
    <row r="52" spans="1:4" s="172" customFormat="1" ht="20.100000000000001" customHeight="1">
      <c r="A52" s="168"/>
      <c r="B52" s="171" t="s">
        <v>501</v>
      </c>
    </row>
    <row r="53" spans="1:4" s="172" customFormat="1" ht="20.100000000000001" customHeight="1">
      <c r="A53" s="168"/>
      <c r="B53" s="171" t="s">
        <v>497</v>
      </c>
    </row>
    <row r="54" spans="1:4" s="172" customFormat="1" ht="20.100000000000001" customHeight="1">
      <c r="A54" s="168"/>
      <c r="B54" s="171" t="s">
        <v>486</v>
      </c>
    </row>
    <row r="55" spans="1:4" s="172" customFormat="1" ht="20.100000000000001" customHeight="1">
      <c r="A55" s="168"/>
      <c r="B55" s="173" t="s">
        <v>112</v>
      </c>
    </row>
    <row r="56" spans="1:4" s="172" customFormat="1" ht="20.100000000000001" customHeight="1">
      <c r="A56" s="168"/>
      <c r="B56" s="171" t="s">
        <v>502</v>
      </c>
    </row>
    <row r="57" spans="1:4" s="172" customFormat="1" ht="20.100000000000001" customHeight="1">
      <c r="A57" s="168"/>
      <c r="B57" s="171" t="s">
        <v>503</v>
      </c>
    </row>
    <row r="58" spans="1:4" s="172" customFormat="1" ht="9.9499999999999993" customHeight="1" thickBot="1">
      <c r="A58" s="168"/>
      <c r="B58" s="177"/>
    </row>
    <row r="59" spans="1:4" ht="12.75" thickTop="1"/>
    <row r="60" spans="1:4">
      <c r="B60" s="178" t="s">
        <v>54</v>
      </c>
    </row>
    <row r="63" spans="1:4">
      <c r="C63" s="478"/>
    </row>
    <row r="70" spans="1:4" ht="20.100000000000001" customHeight="1">
      <c r="B70" s="162" t="s">
        <v>100</v>
      </c>
      <c r="D70" s="470"/>
    </row>
    <row r="71" spans="1:4" ht="20.100000000000001" customHeight="1">
      <c r="B71" s="163" t="s">
        <v>101</v>
      </c>
    </row>
    <row r="72" spans="1:4" ht="20.100000000000001" customHeight="1">
      <c r="B72" s="162" t="s">
        <v>477</v>
      </c>
    </row>
    <row r="73" spans="1:4" ht="15" thickBot="1">
      <c r="B73" s="164"/>
    </row>
    <row r="74" spans="1:4" ht="41.25" customHeight="1" thickTop="1" thickBot="1">
      <c r="B74" s="165" t="s">
        <v>113</v>
      </c>
    </row>
    <row r="75" spans="1:4" ht="6" customHeight="1" thickTop="1" thickBot="1">
      <c r="A75" s="166"/>
      <c r="B75" s="167"/>
    </row>
    <row r="76" spans="1:4" ht="15.95" customHeight="1" thickTop="1">
      <c r="A76" s="168"/>
      <c r="B76" s="179" t="s">
        <v>114</v>
      </c>
    </row>
    <row r="77" spans="1:4" ht="41.25" customHeight="1">
      <c r="A77" s="168"/>
      <c r="B77" s="180" t="s">
        <v>504</v>
      </c>
    </row>
    <row r="78" spans="1:4" s="172" customFormat="1" ht="15.95" customHeight="1">
      <c r="A78" s="168"/>
      <c r="B78" s="171" t="s">
        <v>487</v>
      </c>
      <c r="D78" s="172" t="s">
        <v>105</v>
      </c>
    </row>
    <row r="79" spans="1:4" s="172" customFormat="1">
      <c r="A79" s="168"/>
      <c r="B79" s="494" t="s">
        <v>492</v>
      </c>
    </row>
    <row r="80" spans="1:4" s="172" customFormat="1" ht="33" customHeight="1">
      <c r="A80" s="168"/>
      <c r="B80" s="494" t="s">
        <v>505</v>
      </c>
    </row>
    <row r="81" spans="1:2" s="497" customFormat="1" ht="29.25" customHeight="1">
      <c r="A81" s="496"/>
      <c r="B81" s="494" t="s">
        <v>506</v>
      </c>
    </row>
    <row r="82" spans="1:2" s="172" customFormat="1" ht="30.75" customHeight="1">
      <c r="A82" s="168"/>
      <c r="B82" s="494" t="s">
        <v>507</v>
      </c>
    </row>
    <row r="83" spans="1:2" s="172" customFormat="1" ht="15.95" customHeight="1">
      <c r="A83" s="168"/>
      <c r="B83" s="171" t="s">
        <v>508</v>
      </c>
    </row>
    <row r="84" spans="1:2" s="172" customFormat="1" ht="21" customHeight="1">
      <c r="A84" s="168"/>
      <c r="B84" s="494" t="s">
        <v>509</v>
      </c>
    </row>
    <row r="85" spans="1:2" s="172" customFormat="1" ht="15.95" customHeight="1">
      <c r="A85" s="168"/>
      <c r="B85" s="171" t="s">
        <v>510</v>
      </c>
    </row>
    <row r="86" spans="1:2" s="172" customFormat="1" ht="15.95" customHeight="1">
      <c r="A86" s="168"/>
      <c r="B86" s="171" t="s">
        <v>511</v>
      </c>
    </row>
    <row r="87" spans="1:2" s="172" customFormat="1" ht="26.25" customHeight="1">
      <c r="A87" s="168"/>
      <c r="B87" s="494" t="s">
        <v>512</v>
      </c>
    </row>
    <row r="88" spans="1:2" s="172" customFormat="1" ht="15.95" customHeight="1">
      <c r="A88" s="168"/>
      <c r="B88" s="171" t="s">
        <v>491</v>
      </c>
    </row>
    <row r="89" spans="1:2" s="172" customFormat="1" ht="15.95" customHeight="1">
      <c r="A89" s="168"/>
      <c r="B89" s="171" t="s">
        <v>490</v>
      </c>
    </row>
    <row r="90" spans="1:2" s="172" customFormat="1" ht="15.95" customHeight="1">
      <c r="A90" s="168"/>
      <c r="B90" s="171" t="s">
        <v>489</v>
      </c>
    </row>
    <row r="91" spans="1:2" s="172" customFormat="1" ht="15.95" customHeight="1">
      <c r="A91" s="168"/>
      <c r="B91" s="171" t="s">
        <v>488</v>
      </c>
    </row>
    <row r="92" spans="1:2" s="172" customFormat="1" ht="9.9499999999999993" customHeight="1" thickBot="1">
      <c r="A92" s="168"/>
      <c r="B92" s="177"/>
    </row>
    <row r="93" spans="1:2" ht="12.75" thickTop="1"/>
    <row r="94" spans="1:2">
      <c r="B94" s="178" t="s">
        <v>54</v>
      </c>
    </row>
    <row r="98" ht="5.25" customHeight="1"/>
  </sheetData>
  <customSheetViews>
    <customSheetView guid="{05A24B3F-0046-4A93-964B-C8E884CA78A3}" showGridLines="0" fitToPage="1">
      <selection activeCell="G31" sqref="G31"/>
      <rowBreaks count="2" manualBreakCount="2">
        <brk id="36" max="16383" man="1"/>
        <brk id="68" max="16383" man="1"/>
      </rowBreaks>
      <pageMargins left="0.15748031496062992" right="0.15748031496062992" top="0.74803149606299213" bottom="0.74803149606299213" header="0.31496062992125984" footer="0.31496062992125984"/>
      <pageSetup scale="85" fitToHeight="0" orientation="landscape" r:id="rId1"/>
    </customSheetView>
    <customSheetView guid="{AB7C7113-F865-4779-9FA4-3A0AD2C9E93A}" showGridLines="0" fitToPage="1">
      <selection activeCell="G31" sqref="G31"/>
      <rowBreaks count="2" manualBreakCount="2">
        <brk id="36" max="16383" man="1"/>
        <brk id="68" max="16383" man="1"/>
      </rowBreaks>
      <pageMargins left="0.15748031496062992" right="0.15748031496062992" top="0.74803149606299213" bottom="0.74803149606299213" header="0.31496062992125984" footer="0.31496062992125984"/>
      <pageSetup scale="85" fitToHeight="0" orientation="landscape" r:id="rId2"/>
    </customSheetView>
  </customSheetViews>
  <printOptions horizontalCentered="1"/>
  <pageMargins left="0.15748031496062992" right="0.15748031496062992" top="0.74803149606299213" bottom="0.74803149606299213" header="0.31496062992125984" footer="0.31496062992125984"/>
  <pageSetup scale="77" fitToHeight="0" orientation="landscape" r:id="rId3"/>
  <rowBreaks count="2" manualBreakCount="2">
    <brk id="40" max="1" man="1"/>
    <brk id="69" max="1" man="1"/>
  </rowBreaks>
  <colBreaks count="1" manualBreakCount="1">
    <brk id="3" max="1048575"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B050"/>
    <pageSetUpPr fitToPage="1"/>
  </sheetPr>
  <dimension ref="A1:P91"/>
  <sheetViews>
    <sheetView showGridLines="0" view="pageBreakPreview" zoomScale="70" zoomScaleNormal="100" zoomScaleSheetLayoutView="70" workbookViewId="0">
      <selection activeCell="B2" sqref="B2:G2"/>
    </sheetView>
  </sheetViews>
  <sheetFormatPr baseColWidth="10" defaultRowHeight="15"/>
  <cols>
    <col min="1" max="1" width="2.140625" customWidth="1"/>
    <col min="2" max="2" width="21" customWidth="1"/>
    <col min="3" max="3" width="76.5703125" customWidth="1"/>
    <col min="4" max="4" width="26" customWidth="1"/>
    <col min="5" max="5" width="32.140625" customWidth="1"/>
    <col min="6" max="6" width="20.28515625" customWidth="1"/>
    <col min="7" max="7" width="17.85546875" customWidth="1"/>
    <col min="8" max="8" width="1.140625" customWidth="1"/>
  </cols>
  <sheetData>
    <row r="1" spans="1:16" ht="6" customHeight="1" thickBot="1">
      <c r="A1" s="253"/>
      <c r="B1" s="1"/>
      <c r="C1" s="2"/>
      <c r="D1" s="3"/>
      <c r="E1" s="254"/>
      <c r="F1" s="254"/>
      <c r="G1" s="1"/>
      <c r="H1" s="4"/>
      <c r="I1" s="4"/>
      <c r="J1" s="4"/>
      <c r="K1" s="4"/>
      <c r="L1" s="4"/>
      <c r="M1" s="4"/>
      <c r="N1" s="4"/>
      <c r="O1" s="4"/>
      <c r="P1" s="4"/>
    </row>
    <row r="2" spans="1:16" s="256" customFormat="1" ht="90.75" customHeight="1" thickTop="1">
      <c r="A2" s="255"/>
      <c r="B2" s="516" t="s">
        <v>367</v>
      </c>
      <c r="C2" s="517"/>
      <c r="D2" s="517"/>
      <c r="E2" s="517"/>
      <c r="F2" s="517"/>
      <c r="G2" s="518"/>
    </row>
    <row r="3" spans="1:16" s="261" customFormat="1" ht="9.75" customHeight="1">
      <c r="A3" s="255"/>
      <c r="B3" s="257"/>
      <c r="C3" s="258"/>
      <c r="D3" s="258"/>
      <c r="E3" s="259"/>
      <c r="F3" s="259"/>
      <c r="G3" s="260"/>
    </row>
    <row r="4" spans="1:16">
      <c r="A4" s="253"/>
      <c r="B4" s="492" t="s">
        <v>422</v>
      </c>
      <c r="C4" s="262"/>
      <c r="D4" s="263"/>
      <c r="E4" s="264"/>
      <c r="F4" s="264"/>
      <c r="G4" s="5" t="s">
        <v>421</v>
      </c>
      <c r="H4" s="4"/>
      <c r="I4" s="4"/>
      <c r="J4" s="4"/>
      <c r="K4" s="4"/>
      <c r="L4" s="4"/>
      <c r="M4" s="4"/>
      <c r="N4" s="4"/>
      <c r="O4" s="4"/>
      <c r="P4" s="4"/>
    </row>
    <row r="5" spans="1:16" ht="8.25" customHeight="1" thickBot="1">
      <c r="A5" s="253"/>
      <c r="B5" s="6"/>
      <c r="C5" s="7"/>
      <c r="D5" s="7"/>
      <c r="E5" s="265"/>
      <c r="F5" s="265"/>
      <c r="G5" s="8"/>
      <c r="H5" s="4"/>
      <c r="I5" s="4"/>
      <c r="J5" s="4"/>
      <c r="K5" s="4"/>
      <c r="L5" s="4"/>
      <c r="M5" s="4"/>
      <c r="N5" s="4"/>
      <c r="O5" s="4"/>
      <c r="P5" s="4"/>
    </row>
    <row r="6" spans="1:16" ht="6" customHeight="1" thickTop="1" thickBot="1">
      <c r="A6" s="253"/>
      <c r="B6" s="9"/>
      <c r="C6" s="9"/>
      <c r="D6" s="9"/>
      <c r="E6" s="266"/>
      <c r="F6" s="266"/>
      <c r="G6" s="9"/>
      <c r="H6" s="4"/>
      <c r="I6" s="4"/>
      <c r="J6" s="4"/>
      <c r="K6" s="4"/>
      <c r="L6" s="4"/>
      <c r="M6" s="4"/>
      <c r="N6" s="4"/>
      <c r="O6" s="4"/>
      <c r="P6" s="4"/>
    </row>
    <row r="7" spans="1:16" s="270" customFormat="1" ht="16.5" customHeight="1" thickTop="1">
      <c r="A7" s="267"/>
      <c r="B7" s="519" t="s">
        <v>0</v>
      </c>
      <c r="C7" s="521" t="s">
        <v>418</v>
      </c>
      <c r="D7" s="268" t="s">
        <v>368</v>
      </c>
      <c r="E7" s="269" t="s">
        <v>303</v>
      </c>
      <c r="F7" s="523" t="s">
        <v>304</v>
      </c>
      <c r="G7" s="524"/>
    </row>
    <row r="8" spans="1:16" s="270" customFormat="1" ht="13.5" thickBot="1">
      <c r="A8" s="267"/>
      <c r="B8" s="520"/>
      <c r="C8" s="522"/>
      <c r="D8" s="271" t="s">
        <v>1</v>
      </c>
      <c r="E8" s="271" t="s">
        <v>1</v>
      </c>
      <c r="F8" s="271" t="s">
        <v>1</v>
      </c>
      <c r="G8" s="272" t="s">
        <v>305</v>
      </c>
    </row>
    <row r="9" spans="1:16" ht="6" customHeight="1" thickTop="1" thickBot="1">
      <c r="A9" s="253"/>
      <c r="B9" s="4"/>
      <c r="C9" s="4"/>
      <c r="D9" s="4"/>
      <c r="E9" s="273"/>
      <c r="F9" s="273"/>
      <c r="G9" s="4"/>
      <c r="H9" s="4"/>
      <c r="I9" s="4"/>
      <c r="J9" s="4"/>
      <c r="K9" s="4"/>
      <c r="L9" s="4"/>
      <c r="M9" s="4"/>
      <c r="N9" s="4"/>
      <c r="O9" s="4"/>
      <c r="P9" s="4"/>
    </row>
    <row r="10" spans="1:16" s="283" customFormat="1" ht="24" customHeight="1" thickTop="1">
      <c r="A10" s="274"/>
      <c r="B10" s="275">
        <v>4000</v>
      </c>
      <c r="C10" s="276" t="s">
        <v>306</v>
      </c>
      <c r="D10" s="277"/>
      <c r="E10" s="278"/>
      <c r="F10" s="278"/>
      <c r="G10" s="279"/>
      <c r="H10" s="280"/>
      <c r="I10" s="280"/>
      <c r="J10" s="280"/>
      <c r="K10" s="280"/>
      <c r="L10" s="280"/>
      <c r="M10" s="280"/>
      <c r="N10" s="280"/>
      <c r="O10" s="281"/>
      <c r="P10" s="282"/>
    </row>
    <row r="11" spans="1:16" s="283" customFormat="1">
      <c r="A11" s="274"/>
      <c r="B11" s="284">
        <v>4100</v>
      </c>
      <c r="C11" s="426" t="s">
        <v>307</v>
      </c>
      <c r="D11" s="285">
        <f>SUM(D12:D19)</f>
        <v>611432</v>
      </c>
      <c r="E11" s="285">
        <f>SUM(E12:E19)</f>
        <v>446309.24</v>
      </c>
      <c r="F11" s="291">
        <f>SUM(F12:F19)</f>
        <v>165122.76</v>
      </c>
      <c r="G11" s="286">
        <f>IFERROR((D11/E11-1)*100,0)</f>
        <v>36.997387730534115</v>
      </c>
      <c r="H11" s="280"/>
      <c r="I11" s="280"/>
      <c r="J11" s="280"/>
      <c r="K11" s="280"/>
      <c r="L11" s="280"/>
      <c r="M11" s="280"/>
      <c r="N11" s="280"/>
      <c r="O11" s="281"/>
      <c r="P11" s="282"/>
    </row>
    <row r="12" spans="1:16" s="283" customFormat="1">
      <c r="A12" s="274">
        <v>4110</v>
      </c>
      <c r="B12" s="287"/>
      <c r="C12" s="288" t="s">
        <v>7</v>
      </c>
      <c r="D12" s="289"/>
      <c r="E12" s="290"/>
      <c r="F12" s="291">
        <f>D12-E12</f>
        <v>0</v>
      </c>
      <c r="G12" s="286">
        <f>IFERROR((D12/E12-1)*100,0)</f>
        <v>0</v>
      </c>
      <c r="H12" s="280"/>
      <c r="I12" s="280"/>
      <c r="J12" s="280"/>
      <c r="K12" s="280"/>
      <c r="L12" s="280"/>
      <c r="M12" s="280"/>
      <c r="N12" s="280"/>
      <c r="O12" s="281"/>
      <c r="P12" s="282"/>
    </row>
    <row r="13" spans="1:16" s="283" customFormat="1">
      <c r="A13" s="274">
        <v>4120</v>
      </c>
      <c r="B13" s="292"/>
      <c r="C13" s="293" t="s">
        <v>8</v>
      </c>
      <c r="D13" s="289"/>
      <c r="E13" s="290"/>
      <c r="F13" s="291">
        <f t="shared" ref="F13:F19" si="0">D13-E13</f>
        <v>0</v>
      </c>
      <c r="G13" s="286">
        <f>IFERROR((D13/E13-1)*100,0)</f>
        <v>0</v>
      </c>
      <c r="H13" s="280"/>
      <c r="I13" s="280"/>
      <c r="J13" s="280"/>
      <c r="K13" s="280"/>
      <c r="L13" s="280"/>
      <c r="M13" s="280"/>
      <c r="N13" s="280"/>
      <c r="O13" s="281"/>
      <c r="P13" s="282"/>
    </row>
    <row r="14" spans="1:16" s="283" customFormat="1">
      <c r="A14" s="274">
        <v>4130</v>
      </c>
      <c r="B14" s="287"/>
      <c r="C14" s="293" t="s">
        <v>308</v>
      </c>
      <c r="D14" s="289"/>
      <c r="E14" s="290"/>
      <c r="F14" s="291">
        <f t="shared" si="0"/>
        <v>0</v>
      </c>
      <c r="G14" s="286">
        <f t="shared" ref="G14:G32" si="1">IFERROR((D14/E14-1)*100,0)</f>
        <v>0</v>
      </c>
      <c r="H14" s="280"/>
      <c r="I14" s="280"/>
      <c r="J14" s="280"/>
      <c r="K14" s="280"/>
      <c r="L14" s="280"/>
      <c r="M14" s="280"/>
      <c r="N14" s="280"/>
      <c r="O14" s="281"/>
      <c r="P14" s="282"/>
    </row>
    <row r="15" spans="1:16" s="283" customFormat="1">
      <c r="A15" s="274">
        <v>4140</v>
      </c>
      <c r="B15" s="292"/>
      <c r="C15" s="293" t="s">
        <v>10</v>
      </c>
      <c r="D15" s="289"/>
      <c r="E15" s="290"/>
      <c r="F15" s="291">
        <f t="shared" si="0"/>
        <v>0</v>
      </c>
      <c r="G15" s="286">
        <f t="shared" si="1"/>
        <v>0</v>
      </c>
      <c r="H15" s="280"/>
      <c r="I15" s="280"/>
      <c r="J15" s="280"/>
      <c r="K15" s="280"/>
      <c r="L15" s="280"/>
      <c r="M15" s="280"/>
      <c r="N15" s="280"/>
      <c r="O15" s="281"/>
      <c r="P15" s="282"/>
    </row>
    <row r="16" spans="1:16" s="283" customFormat="1">
      <c r="A16" s="274">
        <v>4150</v>
      </c>
      <c r="B16" s="292"/>
      <c r="C16" s="293" t="s">
        <v>387</v>
      </c>
      <c r="D16" s="289"/>
      <c r="E16" s="290"/>
      <c r="F16" s="291">
        <f t="shared" si="0"/>
        <v>0</v>
      </c>
      <c r="G16" s="286">
        <f t="shared" si="1"/>
        <v>0</v>
      </c>
      <c r="H16" s="280"/>
      <c r="I16" s="280"/>
      <c r="J16" s="280"/>
      <c r="K16" s="280"/>
      <c r="L16" s="280"/>
      <c r="M16" s="280"/>
      <c r="N16" s="280"/>
      <c r="O16" s="281"/>
      <c r="P16" s="282"/>
    </row>
    <row r="17" spans="1:16" s="283" customFormat="1">
      <c r="A17" s="274">
        <v>4160</v>
      </c>
      <c r="B17" s="292"/>
      <c r="C17" s="293" t="s">
        <v>309</v>
      </c>
      <c r="D17" s="289"/>
      <c r="E17" s="290">
        <v>36136.74</v>
      </c>
      <c r="F17" s="291">
        <f t="shared" si="0"/>
        <v>-36136.74</v>
      </c>
      <c r="G17" s="286">
        <f t="shared" si="1"/>
        <v>-100</v>
      </c>
      <c r="H17" s="280"/>
      <c r="I17" s="280"/>
      <c r="J17" s="280"/>
      <c r="K17" s="280"/>
      <c r="L17" s="280"/>
      <c r="M17" s="280"/>
      <c r="N17" s="280"/>
      <c r="O17" s="281"/>
      <c r="P17" s="282"/>
    </row>
    <row r="18" spans="1:16" s="283" customFormat="1">
      <c r="A18" s="274">
        <v>4170</v>
      </c>
      <c r="B18" s="292"/>
      <c r="C18" s="293" t="s">
        <v>310</v>
      </c>
      <c r="D18" s="289">
        <v>611432</v>
      </c>
      <c r="E18" s="290">
        <v>410172.5</v>
      </c>
      <c r="F18" s="291">
        <f t="shared" si="0"/>
        <v>201259.5</v>
      </c>
      <c r="G18" s="286">
        <f>IFERROR((D18/E18-1)*100,0)</f>
        <v>49.067038867793421</v>
      </c>
      <c r="H18" s="280"/>
      <c r="I18" s="280"/>
      <c r="J18" s="280"/>
      <c r="K18" s="280"/>
      <c r="L18" s="280"/>
      <c r="M18" s="280"/>
      <c r="N18" s="280"/>
      <c r="O18" s="281"/>
      <c r="P18" s="282"/>
    </row>
    <row r="19" spans="1:16" s="283" customFormat="1" ht="25.5">
      <c r="A19" s="274">
        <v>4190</v>
      </c>
      <c r="B19" s="292"/>
      <c r="C19" s="293" t="s">
        <v>14</v>
      </c>
      <c r="D19" s="289"/>
      <c r="E19" s="290"/>
      <c r="F19" s="291">
        <f t="shared" si="0"/>
        <v>0</v>
      </c>
      <c r="G19" s="286">
        <f t="shared" si="1"/>
        <v>0</v>
      </c>
      <c r="H19" s="280"/>
      <c r="I19" s="280"/>
      <c r="J19" s="280"/>
      <c r="K19" s="280"/>
      <c r="L19" s="280"/>
      <c r="M19" s="280"/>
      <c r="N19" s="280"/>
      <c r="O19" s="281"/>
      <c r="P19" s="282"/>
    </row>
    <row r="20" spans="1:16" s="283" customFormat="1">
      <c r="A20" s="274"/>
      <c r="B20" s="287"/>
      <c r="C20" s="294"/>
      <c r="D20" s="295"/>
      <c r="E20" s="296"/>
      <c r="F20" s="296"/>
      <c r="G20" s="297"/>
      <c r="H20" s="280"/>
      <c r="I20" s="280"/>
      <c r="J20" s="280"/>
      <c r="K20" s="280"/>
      <c r="L20" s="280"/>
      <c r="M20" s="280"/>
      <c r="N20" s="280"/>
      <c r="O20" s="281"/>
      <c r="P20" s="282"/>
    </row>
    <row r="21" spans="1:16" s="283" customFormat="1" ht="40.5" customHeight="1">
      <c r="A21" s="274"/>
      <c r="B21" s="284">
        <v>4200</v>
      </c>
      <c r="C21" s="427" t="s">
        <v>384</v>
      </c>
      <c r="D21" s="285">
        <f>SUM(D22:D23)</f>
        <v>21740242.07</v>
      </c>
      <c r="E21" s="285">
        <f>SUM(E22:E23)</f>
        <v>21986884.460000001</v>
      </c>
      <c r="F21" s="285">
        <f>SUM(F22:F23)</f>
        <v>-246642.3900000006</v>
      </c>
      <c r="G21" s="286">
        <f>IFERROR((D21/E21-1)*100,0)</f>
        <v>-1.1217705284653157</v>
      </c>
      <c r="H21" s="280"/>
      <c r="I21" s="280"/>
      <c r="J21" s="280"/>
      <c r="K21" s="280"/>
      <c r="L21" s="280"/>
      <c r="M21" s="280"/>
      <c r="N21" s="280"/>
      <c r="O21" s="281"/>
      <c r="P21" s="282"/>
    </row>
    <row r="22" spans="1:16" s="283" customFormat="1" ht="24.75" customHeight="1">
      <c r="A22" s="274">
        <v>4210</v>
      </c>
      <c r="B22" s="299"/>
      <c r="C22" s="293" t="s">
        <v>385</v>
      </c>
      <c r="D22" s="289"/>
      <c r="E22" s="290"/>
      <c r="F22" s="291">
        <f>D22-E22</f>
        <v>0</v>
      </c>
      <c r="G22" s="286">
        <f t="shared" si="1"/>
        <v>0</v>
      </c>
      <c r="H22" s="280"/>
      <c r="I22" s="280"/>
      <c r="J22" s="280"/>
      <c r="K22" s="280"/>
      <c r="L22" s="280"/>
      <c r="M22" s="280"/>
      <c r="N22" s="280"/>
      <c r="O22" s="281"/>
      <c r="P22" s="282"/>
    </row>
    <row r="23" spans="1:16" s="283" customFormat="1" ht="19.5" customHeight="1">
      <c r="A23" s="274">
        <v>4220</v>
      </c>
      <c r="B23" s="299"/>
      <c r="C23" s="293" t="s">
        <v>386</v>
      </c>
      <c r="D23" s="289">
        <v>21740242.07</v>
      </c>
      <c r="E23" s="290">
        <v>21986884.460000001</v>
      </c>
      <c r="F23" s="291">
        <f>D23-E23</f>
        <v>-246642.3900000006</v>
      </c>
      <c r="G23" s="286">
        <f t="shared" si="1"/>
        <v>-1.1217705284653157</v>
      </c>
      <c r="H23" s="280"/>
      <c r="I23" s="280"/>
      <c r="J23" s="280"/>
      <c r="K23" s="280"/>
      <c r="L23" s="280"/>
      <c r="M23" s="280"/>
      <c r="N23" s="280"/>
      <c r="O23" s="281"/>
      <c r="P23" s="282"/>
    </row>
    <row r="24" spans="1:16" s="283" customFormat="1">
      <c r="A24" s="274"/>
      <c r="B24" s="299"/>
      <c r="C24" s="300"/>
      <c r="D24" s="295"/>
      <c r="E24" s="301"/>
      <c r="F24" s="301"/>
      <c r="G24" s="297"/>
      <c r="H24" s="280"/>
      <c r="I24" s="280"/>
      <c r="J24" s="280"/>
      <c r="K24" s="280"/>
      <c r="L24" s="280"/>
      <c r="M24" s="280"/>
      <c r="N24" s="280"/>
      <c r="O24" s="281"/>
      <c r="P24" s="282"/>
    </row>
    <row r="25" spans="1:16" s="283" customFormat="1" ht="24.75" customHeight="1">
      <c r="A25" s="274"/>
      <c r="B25" s="284">
        <v>4300</v>
      </c>
      <c r="C25" s="298" t="s">
        <v>311</v>
      </c>
      <c r="D25" s="285">
        <f>SUM(D26:D30)</f>
        <v>64.52</v>
      </c>
      <c r="E25" s="285">
        <f>SUM(E26:E30)</f>
        <v>39.58</v>
      </c>
      <c r="F25" s="285">
        <f>SUM(F26:F30)</f>
        <v>24.939999999999998</v>
      </c>
      <c r="G25" s="286">
        <f t="shared" si="1"/>
        <v>63.011622031328955</v>
      </c>
      <c r="H25" s="280"/>
      <c r="I25" s="280"/>
      <c r="J25" s="280"/>
      <c r="K25" s="280"/>
      <c r="L25" s="280"/>
      <c r="M25" s="280"/>
      <c r="N25" s="280"/>
      <c r="O25" s="281"/>
      <c r="P25" s="282"/>
    </row>
    <row r="26" spans="1:16" s="283" customFormat="1">
      <c r="A26" s="274">
        <v>4310</v>
      </c>
      <c r="B26" s="299"/>
      <c r="C26" s="293" t="s">
        <v>312</v>
      </c>
      <c r="D26" s="289"/>
      <c r="E26" s="290"/>
      <c r="F26" s="291">
        <f>D26-E26</f>
        <v>0</v>
      </c>
      <c r="G26" s="286">
        <f t="shared" si="1"/>
        <v>0</v>
      </c>
      <c r="H26" s="280"/>
      <c r="I26" s="280"/>
      <c r="J26" s="280"/>
      <c r="K26" s="280"/>
      <c r="L26" s="280"/>
      <c r="M26" s="280"/>
      <c r="N26" s="280"/>
      <c r="O26" s="281"/>
      <c r="P26" s="282"/>
    </row>
    <row r="27" spans="1:16" s="283" customFormat="1">
      <c r="A27" s="274">
        <v>4320</v>
      </c>
      <c r="B27" s="299"/>
      <c r="C27" s="302" t="s">
        <v>313</v>
      </c>
      <c r="D27" s="289"/>
      <c r="E27" s="290"/>
      <c r="F27" s="291">
        <f>D27-E27</f>
        <v>0</v>
      </c>
      <c r="G27" s="286">
        <f t="shared" si="1"/>
        <v>0</v>
      </c>
      <c r="H27" s="280"/>
      <c r="I27" s="280"/>
      <c r="J27" s="280"/>
      <c r="K27" s="280"/>
      <c r="L27" s="280"/>
      <c r="M27" s="280"/>
      <c r="N27" s="280"/>
      <c r="O27" s="281"/>
      <c r="P27" s="282"/>
    </row>
    <row r="28" spans="1:16" s="283" customFormat="1">
      <c r="A28" s="274">
        <v>4330</v>
      </c>
      <c r="B28" s="299"/>
      <c r="C28" s="302" t="s">
        <v>314</v>
      </c>
      <c r="D28" s="289"/>
      <c r="E28" s="290"/>
      <c r="F28" s="291">
        <f>D28-E28</f>
        <v>0</v>
      </c>
      <c r="G28" s="286">
        <f t="shared" si="1"/>
        <v>0</v>
      </c>
      <c r="H28" s="280"/>
      <c r="I28" s="280"/>
      <c r="J28" s="280"/>
      <c r="K28" s="280"/>
      <c r="L28" s="280"/>
      <c r="M28" s="280"/>
      <c r="N28" s="280"/>
      <c r="O28" s="281"/>
      <c r="P28" s="282"/>
    </row>
    <row r="29" spans="1:16" s="283" customFormat="1">
      <c r="A29" s="274">
        <v>4340</v>
      </c>
      <c r="B29" s="299"/>
      <c r="C29" s="302" t="s">
        <v>315</v>
      </c>
      <c r="D29" s="289"/>
      <c r="E29" s="290"/>
      <c r="F29" s="291">
        <f>D29-E29</f>
        <v>0</v>
      </c>
      <c r="G29" s="286">
        <f t="shared" si="1"/>
        <v>0</v>
      </c>
      <c r="H29" s="280"/>
      <c r="I29" s="280"/>
      <c r="J29" s="280"/>
      <c r="K29" s="280"/>
      <c r="L29" s="280"/>
      <c r="M29" s="280"/>
      <c r="N29" s="280"/>
      <c r="O29" s="281"/>
      <c r="P29" s="282"/>
    </row>
    <row r="30" spans="1:16" s="283" customFormat="1">
      <c r="A30" s="274">
        <v>4390</v>
      </c>
      <c r="B30" s="299"/>
      <c r="C30" s="302" t="s">
        <v>316</v>
      </c>
      <c r="D30" s="289">
        <v>64.52</v>
      </c>
      <c r="E30" s="290">
        <v>39.58</v>
      </c>
      <c r="F30" s="291">
        <f>D30-E30</f>
        <v>24.939999999999998</v>
      </c>
      <c r="G30" s="286">
        <f t="shared" si="1"/>
        <v>63.011622031328955</v>
      </c>
      <c r="H30" s="280"/>
      <c r="I30" s="280"/>
      <c r="J30" s="280"/>
      <c r="K30" s="280"/>
      <c r="L30" s="280"/>
      <c r="M30" s="280"/>
      <c r="N30" s="280"/>
      <c r="O30" s="281"/>
      <c r="P30" s="282"/>
    </row>
    <row r="31" spans="1:16" s="283" customFormat="1">
      <c r="A31" s="274"/>
      <c r="B31" s="292"/>
      <c r="C31" s="294"/>
      <c r="D31" s="295"/>
      <c r="E31" s="301"/>
      <c r="F31" s="301"/>
      <c r="G31" s="297"/>
      <c r="H31" s="280"/>
      <c r="I31" s="280"/>
      <c r="J31" s="280"/>
      <c r="K31" s="280"/>
      <c r="L31" s="280"/>
      <c r="M31" s="280"/>
      <c r="N31" s="280"/>
      <c r="O31" s="281"/>
      <c r="P31" s="282"/>
    </row>
    <row r="32" spans="1:16" s="308" customFormat="1" ht="15.75">
      <c r="A32" s="303"/>
      <c r="B32" s="304"/>
      <c r="C32" s="298" t="s">
        <v>317</v>
      </c>
      <c r="D32" s="285">
        <f>D11+D21+D25</f>
        <v>22351738.59</v>
      </c>
      <c r="E32" s="285">
        <f>E11+E21+E25</f>
        <v>22433233.279999997</v>
      </c>
      <c r="F32" s="291">
        <f>D32-E32</f>
        <v>-81494.689999997616</v>
      </c>
      <c r="G32" s="286">
        <f t="shared" si="1"/>
        <v>-0.36327661279506041</v>
      </c>
      <c r="H32" s="305"/>
      <c r="I32" s="305"/>
      <c r="J32" s="305"/>
      <c r="K32" s="305"/>
      <c r="L32" s="305"/>
      <c r="M32" s="305"/>
      <c r="N32" s="305"/>
      <c r="O32" s="306"/>
      <c r="P32" s="307"/>
    </row>
    <row r="33" spans="1:16" s="308" customFormat="1" ht="15.75">
      <c r="A33" s="303"/>
      <c r="B33" s="304"/>
      <c r="C33" s="309"/>
      <c r="D33" s="310"/>
      <c r="E33" s="311"/>
      <c r="F33" s="296"/>
      <c r="G33" s="297"/>
      <c r="H33" s="305"/>
      <c r="I33" s="305"/>
      <c r="J33" s="305"/>
      <c r="K33" s="305"/>
      <c r="L33" s="305"/>
      <c r="M33" s="305"/>
      <c r="N33" s="305"/>
      <c r="O33" s="306"/>
      <c r="P33" s="307"/>
    </row>
    <row r="34" spans="1:16" s="283" customFormat="1" ht="18" customHeight="1">
      <c r="A34" s="274"/>
      <c r="B34" s="284">
        <v>5000</v>
      </c>
      <c r="C34" s="298" t="s">
        <v>318</v>
      </c>
      <c r="D34" s="295"/>
      <c r="E34" s="301"/>
      <c r="F34" s="301"/>
      <c r="G34" s="297"/>
      <c r="H34" s="280"/>
      <c r="I34" s="280"/>
      <c r="J34" s="280"/>
      <c r="K34" s="280"/>
      <c r="L34" s="280"/>
      <c r="M34" s="280"/>
      <c r="N34" s="280"/>
      <c r="O34" s="281"/>
      <c r="P34" s="282"/>
    </row>
    <row r="35" spans="1:16" s="283" customFormat="1" ht="18" customHeight="1">
      <c r="A35" s="274"/>
      <c r="B35" s="284">
        <v>5100</v>
      </c>
      <c r="C35" s="298" t="s">
        <v>319</v>
      </c>
      <c r="D35" s="285">
        <f>SUM(D36:D38)</f>
        <v>23244113.020000003</v>
      </c>
      <c r="E35" s="285">
        <f>SUM(E36:E38)</f>
        <v>21010348.030000001</v>
      </c>
      <c r="F35" s="291">
        <f>+D35-E35</f>
        <v>2233764.9900000021</v>
      </c>
      <c r="G35" s="286">
        <f t="shared" ref="G35:G48" si="2">IFERROR((D35/E35-1)*100,0)</f>
        <v>10.631737212589144</v>
      </c>
      <c r="H35" s="280"/>
      <c r="I35" s="280"/>
      <c r="J35" s="280"/>
      <c r="K35" s="280"/>
      <c r="L35" s="280"/>
      <c r="M35" s="280"/>
      <c r="N35" s="280"/>
      <c r="O35" s="281"/>
      <c r="P35" s="282"/>
    </row>
    <row r="36" spans="1:16" s="283" customFormat="1" ht="18" customHeight="1">
      <c r="A36" s="274">
        <v>10</v>
      </c>
      <c r="B36" s="292"/>
      <c r="C36" s="302" t="s">
        <v>18</v>
      </c>
      <c r="D36" s="289">
        <v>20030421.350000001</v>
      </c>
      <c r="E36" s="290">
        <v>18444920.190000001</v>
      </c>
      <c r="F36" s="312">
        <f>D36-E36</f>
        <v>1585501.1600000001</v>
      </c>
      <c r="G36" s="286">
        <f t="shared" si="2"/>
        <v>8.5958689095309015</v>
      </c>
      <c r="H36" s="280"/>
      <c r="I36" s="280"/>
      <c r="J36" s="280"/>
      <c r="K36" s="280"/>
      <c r="L36" s="280"/>
      <c r="M36" s="280"/>
      <c r="N36" s="280"/>
      <c r="O36" s="281"/>
      <c r="P36" s="282"/>
    </row>
    <row r="37" spans="1:16" s="283" customFormat="1" ht="18" customHeight="1">
      <c r="A37" s="274">
        <v>20</v>
      </c>
      <c r="B37" s="292"/>
      <c r="C37" s="313" t="s">
        <v>19</v>
      </c>
      <c r="D37" s="289">
        <v>1575691.78</v>
      </c>
      <c r="E37" s="290">
        <v>1219354.45</v>
      </c>
      <c r="F37" s="312">
        <f>D37-E37</f>
        <v>356337.33000000007</v>
      </c>
      <c r="G37" s="286">
        <f t="shared" si="2"/>
        <v>29.223441141335083</v>
      </c>
      <c r="H37" s="280"/>
      <c r="I37" s="280"/>
      <c r="J37" s="280"/>
      <c r="K37" s="280"/>
      <c r="L37" s="280"/>
      <c r="M37" s="280"/>
      <c r="N37" s="280"/>
      <c r="O37" s="281"/>
      <c r="P37" s="282"/>
    </row>
    <row r="38" spans="1:16" s="283" customFormat="1" ht="18" customHeight="1">
      <c r="A38" s="274">
        <v>30</v>
      </c>
      <c r="B38" s="292"/>
      <c r="C38" s="313" t="s">
        <v>20</v>
      </c>
      <c r="D38" s="289">
        <v>1637999.89</v>
      </c>
      <c r="E38" s="290">
        <v>1346073.39</v>
      </c>
      <c r="F38" s="312">
        <f>D38-E38</f>
        <v>291926.5</v>
      </c>
      <c r="G38" s="286">
        <f t="shared" si="2"/>
        <v>21.687264763476243</v>
      </c>
      <c r="H38" s="280"/>
      <c r="I38" s="280"/>
      <c r="J38" s="280"/>
      <c r="K38" s="280"/>
      <c r="L38" s="280"/>
      <c r="M38" s="280"/>
      <c r="N38" s="280"/>
      <c r="O38" s="281"/>
      <c r="P38" s="282"/>
    </row>
    <row r="39" spans="1:16" s="283" customFormat="1" ht="18" customHeight="1">
      <c r="A39" s="274"/>
      <c r="B39" s="314">
        <v>5200</v>
      </c>
      <c r="C39" s="315" t="s">
        <v>15</v>
      </c>
      <c r="D39" s="285">
        <f>SUM(D40:D48)</f>
        <v>50506</v>
      </c>
      <c r="E39" s="285">
        <f>SUM(E40:E48)</f>
        <v>79228</v>
      </c>
      <c r="F39" s="285">
        <f>SUM(F40:F48)</f>
        <v>-28722</v>
      </c>
      <c r="G39" s="286">
        <f t="shared" si="2"/>
        <v>-36.252335033069116</v>
      </c>
      <c r="H39" s="280"/>
      <c r="I39" s="280"/>
      <c r="J39" s="280"/>
      <c r="K39" s="280"/>
      <c r="L39" s="280"/>
      <c r="M39" s="280"/>
      <c r="N39" s="280"/>
      <c r="O39" s="281"/>
      <c r="P39" s="282"/>
    </row>
    <row r="40" spans="1:16" s="283" customFormat="1" ht="18" customHeight="1">
      <c r="A40" s="274">
        <v>40</v>
      </c>
      <c r="B40" s="316"/>
      <c r="C40" s="317" t="s">
        <v>21</v>
      </c>
      <c r="D40" s="289"/>
      <c r="E40" s="290"/>
      <c r="F40" s="291">
        <f t="shared" ref="F40:F48" si="3">D40-E40</f>
        <v>0</v>
      </c>
      <c r="G40" s="286">
        <f t="shared" si="2"/>
        <v>0</v>
      </c>
      <c r="H40" s="280"/>
      <c r="I40" s="280"/>
      <c r="J40" s="280"/>
      <c r="K40" s="280"/>
      <c r="L40" s="280"/>
      <c r="M40" s="280"/>
      <c r="N40" s="280"/>
      <c r="O40" s="281"/>
      <c r="P40" s="282"/>
    </row>
    <row r="41" spans="1:16" s="283" customFormat="1" ht="18" customHeight="1">
      <c r="A41" s="274">
        <v>50</v>
      </c>
      <c r="B41" s="316"/>
      <c r="C41" s="317" t="s">
        <v>22</v>
      </c>
      <c r="D41" s="289"/>
      <c r="E41" s="290"/>
      <c r="F41" s="291">
        <f t="shared" si="3"/>
        <v>0</v>
      </c>
      <c r="G41" s="286">
        <f t="shared" si="2"/>
        <v>0</v>
      </c>
      <c r="H41" s="280"/>
      <c r="I41" s="280"/>
      <c r="J41" s="280"/>
      <c r="K41" s="280"/>
      <c r="L41" s="280"/>
      <c r="M41" s="280"/>
      <c r="N41" s="280"/>
      <c r="O41" s="281"/>
      <c r="P41" s="282"/>
    </row>
    <row r="42" spans="1:16" s="283" customFormat="1" ht="18" customHeight="1">
      <c r="A42" s="274">
        <v>60</v>
      </c>
      <c r="B42" s="316"/>
      <c r="C42" s="317" t="s">
        <v>23</v>
      </c>
      <c r="D42" s="289"/>
      <c r="E42" s="290"/>
      <c r="F42" s="291">
        <f t="shared" si="3"/>
        <v>0</v>
      </c>
      <c r="G42" s="286">
        <f t="shared" si="2"/>
        <v>0</v>
      </c>
      <c r="H42" s="280"/>
      <c r="I42" s="280"/>
      <c r="J42" s="280"/>
      <c r="K42" s="280"/>
      <c r="L42" s="280"/>
      <c r="M42" s="280"/>
      <c r="N42" s="280"/>
      <c r="O42" s="281"/>
      <c r="P42" s="282"/>
    </row>
    <row r="43" spans="1:16" s="283" customFormat="1" ht="18" customHeight="1">
      <c r="A43" s="274">
        <v>70</v>
      </c>
      <c r="B43" s="316"/>
      <c r="C43" s="317" t="s">
        <v>24</v>
      </c>
      <c r="D43" s="289">
        <v>50506</v>
      </c>
      <c r="E43" s="290">
        <v>79228</v>
      </c>
      <c r="F43" s="291">
        <f t="shared" si="3"/>
        <v>-28722</v>
      </c>
      <c r="G43" s="286">
        <f t="shared" si="2"/>
        <v>-36.252335033069116</v>
      </c>
      <c r="H43" s="280"/>
      <c r="I43" s="280"/>
      <c r="J43" s="280"/>
      <c r="K43" s="280"/>
      <c r="L43" s="280"/>
      <c r="M43" s="280"/>
      <c r="N43" s="280"/>
      <c r="O43" s="281"/>
      <c r="P43" s="282"/>
    </row>
    <row r="44" spans="1:16" s="283" customFormat="1" ht="18" customHeight="1">
      <c r="A44" s="274">
        <v>80</v>
      </c>
      <c r="B44" s="316"/>
      <c r="C44" s="318" t="s">
        <v>25</v>
      </c>
      <c r="D44" s="289"/>
      <c r="E44" s="290"/>
      <c r="F44" s="291">
        <f t="shared" si="3"/>
        <v>0</v>
      </c>
      <c r="G44" s="286">
        <f t="shared" si="2"/>
        <v>0</v>
      </c>
      <c r="H44" s="280"/>
      <c r="I44" s="280"/>
      <c r="J44" s="280"/>
      <c r="K44" s="280"/>
      <c r="L44" s="280"/>
      <c r="M44" s="280"/>
      <c r="N44" s="280"/>
      <c r="O44" s="281"/>
      <c r="P44" s="282"/>
    </row>
    <row r="45" spans="1:16" s="283" customFormat="1" ht="18" customHeight="1">
      <c r="A45" s="274">
        <v>90</v>
      </c>
      <c r="B45" s="316"/>
      <c r="C45" s="318" t="s">
        <v>26</v>
      </c>
      <c r="D45" s="289"/>
      <c r="E45" s="290"/>
      <c r="F45" s="291">
        <f t="shared" si="3"/>
        <v>0</v>
      </c>
      <c r="G45" s="286">
        <f t="shared" si="2"/>
        <v>0</v>
      </c>
      <c r="H45" s="280"/>
      <c r="I45" s="280"/>
      <c r="J45" s="280"/>
      <c r="K45" s="280"/>
      <c r="L45" s="280"/>
      <c r="M45" s="280"/>
      <c r="N45" s="280"/>
      <c r="O45" s="281"/>
      <c r="P45" s="282"/>
    </row>
    <row r="46" spans="1:16" s="283" customFormat="1" ht="18" customHeight="1">
      <c r="A46" s="274">
        <v>100</v>
      </c>
      <c r="B46" s="316"/>
      <c r="C46" s="318" t="s">
        <v>27</v>
      </c>
      <c r="D46" s="289"/>
      <c r="E46" s="290"/>
      <c r="F46" s="291">
        <f t="shared" si="3"/>
        <v>0</v>
      </c>
      <c r="G46" s="286">
        <f t="shared" si="2"/>
        <v>0</v>
      </c>
      <c r="H46" s="280"/>
      <c r="I46" s="280"/>
      <c r="J46" s="280"/>
      <c r="K46" s="280"/>
      <c r="L46" s="280"/>
      <c r="M46" s="280"/>
      <c r="N46" s="280"/>
      <c r="O46" s="281"/>
      <c r="P46" s="282"/>
    </row>
    <row r="47" spans="1:16" s="283" customFormat="1" ht="18" customHeight="1">
      <c r="A47" s="274">
        <v>110</v>
      </c>
      <c r="B47" s="316"/>
      <c r="C47" s="318" t="s">
        <v>28</v>
      </c>
      <c r="D47" s="289"/>
      <c r="E47" s="290"/>
      <c r="F47" s="291">
        <f t="shared" si="3"/>
        <v>0</v>
      </c>
      <c r="G47" s="286">
        <f t="shared" si="2"/>
        <v>0</v>
      </c>
      <c r="H47" s="280"/>
      <c r="I47" s="280"/>
      <c r="J47" s="280"/>
      <c r="K47" s="280"/>
      <c r="L47" s="280"/>
      <c r="M47" s="280"/>
      <c r="N47" s="280"/>
      <c r="O47" s="281"/>
      <c r="P47" s="282"/>
    </row>
    <row r="48" spans="1:16" s="283" customFormat="1" ht="18" customHeight="1">
      <c r="A48" s="274">
        <v>120</v>
      </c>
      <c r="B48" s="316"/>
      <c r="C48" s="318" t="s">
        <v>29</v>
      </c>
      <c r="D48" s="289"/>
      <c r="E48" s="290"/>
      <c r="F48" s="291">
        <f t="shared" si="3"/>
        <v>0</v>
      </c>
      <c r="G48" s="286">
        <f t="shared" si="2"/>
        <v>0</v>
      </c>
      <c r="H48" s="280"/>
      <c r="I48" s="280"/>
      <c r="J48" s="280"/>
      <c r="K48" s="280"/>
      <c r="L48" s="280"/>
      <c r="M48" s="280"/>
      <c r="N48" s="280"/>
      <c r="O48" s="281"/>
      <c r="P48" s="282"/>
    </row>
    <row r="49" spans="1:16" s="283" customFormat="1" ht="15" customHeight="1">
      <c r="A49" s="274"/>
      <c r="B49" s="316"/>
      <c r="C49" s="319"/>
      <c r="D49" s="295"/>
      <c r="E49" s="320"/>
      <c r="F49" s="301"/>
      <c r="G49" s="297"/>
      <c r="H49" s="280"/>
      <c r="I49" s="280"/>
      <c r="J49" s="280"/>
      <c r="K49" s="280"/>
      <c r="L49" s="280"/>
      <c r="M49" s="280"/>
      <c r="N49" s="280"/>
      <c r="O49" s="281"/>
      <c r="P49" s="282"/>
    </row>
    <row r="50" spans="1:16" s="283" customFormat="1" ht="22.5" customHeight="1">
      <c r="A50" s="274"/>
      <c r="B50" s="284">
        <v>5300</v>
      </c>
      <c r="C50" s="298" t="s">
        <v>2</v>
      </c>
      <c r="D50" s="285">
        <f>SUM(D51:D53)</f>
        <v>0</v>
      </c>
      <c r="E50" s="285">
        <f>SUM(E51:E53)</f>
        <v>0</v>
      </c>
      <c r="F50" s="285">
        <f>SUM(F51:F53)</f>
        <v>0</v>
      </c>
      <c r="G50" s="286">
        <f t="shared" ref="G50:G53" si="4">IFERROR((D50/E50-1)*100,0)</f>
        <v>0</v>
      </c>
      <c r="H50" s="280"/>
      <c r="I50" s="280"/>
      <c r="J50" s="280"/>
      <c r="K50" s="280"/>
      <c r="L50" s="280"/>
      <c r="M50" s="280"/>
      <c r="N50" s="280"/>
      <c r="O50" s="281"/>
      <c r="P50" s="282"/>
    </row>
    <row r="51" spans="1:16" s="283" customFormat="1" ht="15" customHeight="1">
      <c r="A51" s="274">
        <v>130</v>
      </c>
      <c r="B51" s="299"/>
      <c r="C51" s="321" t="s">
        <v>30</v>
      </c>
      <c r="D51" s="289"/>
      <c r="E51" s="290"/>
      <c r="F51" s="291">
        <f>D51-E51</f>
        <v>0</v>
      </c>
      <c r="G51" s="286">
        <f t="shared" si="4"/>
        <v>0</v>
      </c>
      <c r="H51" s="280"/>
      <c r="I51" s="280"/>
      <c r="J51" s="280"/>
      <c r="K51" s="280"/>
      <c r="L51" s="280"/>
      <c r="M51" s="280"/>
      <c r="N51" s="280"/>
      <c r="O51" s="281"/>
      <c r="P51" s="282"/>
    </row>
    <row r="52" spans="1:16" s="283" customFormat="1" ht="15" customHeight="1">
      <c r="A52" s="274">
        <v>140</v>
      </c>
      <c r="B52" s="299"/>
      <c r="C52" s="321" t="s">
        <v>31</v>
      </c>
      <c r="D52" s="289"/>
      <c r="E52" s="290"/>
      <c r="F52" s="291">
        <f>D52-E52</f>
        <v>0</v>
      </c>
      <c r="G52" s="286">
        <f t="shared" si="4"/>
        <v>0</v>
      </c>
      <c r="H52" s="280"/>
      <c r="I52" s="280"/>
      <c r="J52" s="280"/>
      <c r="K52" s="280"/>
      <c r="L52" s="280"/>
      <c r="M52" s="280"/>
      <c r="N52" s="280"/>
      <c r="O52" s="281"/>
      <c r="P52" s="282"/>
    </row>
    <row r="53" spans="1:16" s="283" customFormat="1" ht="15" customHeight="1">
      <c r="A53" s="274">
        <v>150</v>
      </c>
      <c r="B53" s="299"/>
      <c r="C53" s="321" t="s">
        <v>32</v>
      </c>
      <c r="D53" s="289"/>
      <c r="E53" s="290"/>
      <c r="F53" s="291">
        <f>D53-E53</f>
        <v>0</v>
      </c>
      <c r="G53" s="286">
        <f t="shared" si="4"/>
        <v>0</v>
      </c>
      <c r="H53" s="280"/>
      <c r="I53" s="280"/>
      <c r="J53" s="280"/>
      <c r="K53" s="280"/>
      <c r="L53" s="280"/>
      <c r="M53" s="280"/>
      <c r="N53" s="280"/>
      <c r="O53" s="281"/>
      <c r="P53" s="282"/>
    </row>
    <row r="54" spans="1:16" s="283" customFormat="1" ht="15" customHeight="1">
      <c r="A54" s="274"/>
      <c r="B54" s="299"/>
      <c r="C54" s="322"/>
      <c r="D54" s="295"/>
      <c r="E54" s="320"/>
      <c r="F54" s="301"/>
      <c r="G54" s="297"/>
      <c r="H54" s="280"/>
      <c r="I54" s="280"/>
      <c r="J54" s="280"/>
      <c r="K54" s="280"/>
      <c r="L54" s="280"/>
      <c r="M54" s="280"/>
      <c r="N54" s="280"/>
      <c r="O54" s="281"/>
      <c r="P54" s="282"/>
    </row>
    <row r="55" spans="1:16" s="283" customFormat="1" ht="28.5" customHeight="1">
      <c r="A55" s="274"/>
      <c r="B55" s="284">
        <v>5400</v>
      </c>
      <c r="C55" s="298" t="s">
        <v>320</v>
      </c>
      <c r="D55" s="285">
        <f>SUM(D56:D61)</f>
        <v>0</v>
      </c>
      <c r="E55" s="285">
        <f>SUM(E56:E61)</f>
        <v>0</v>
      </c>
      <c r="F55" s="285">
        <f>SUM(F56:F61)</f>
        <v>0</v>
      </c>
      <c r="G55" s="286">
        <f t="shared" ref="G55:G61" si="5">IFERROR((D55/E55-1)*100,0)</f>
        <v>0</v>
      </c>
      <c r="H55" s="280"/>
      <c r="I55" s="280"/>
      <c r="J55" s="280"/>
      <c r="K55" s="280"/>
      <c r="L55" s="280"/>
      <c r="M55" s="280"/>
      <c r="N55" s="280"/>
      <c r="O55" s="281"/>
      <c r="P55" s="282"/>
    </row>
    <row r="56" spans="1:16" s="283" customFormat="1" ht="15" customHeight="1">
      <c r="A56" s="274">
        <v>160</v>
      </c>
      <c r="B56" s="299"/>
      <c r="C56" s="321" t="s">
        <v>321</v>
      </c>
      <c r="D56" s="289"/>
      <c r="E56" s="290"/>
      <c r="F56" s="291">
        <f t="shared" ref="F56:F61" si="6">D56-E56</f>
        <v>0</v>
      </c>
      <c r="G56" s="286">
        <f t="shared" si="5"/>
        <v>0</v>
      </c>
      <c r="H56" s="280"/>
      <c r="I56" s="280"/>
      <c r="J56" s="280"/>
      <c r="K56" s="280"/>
      <c r="L56" s="280"/>
      <c r="M56" s="280"/>
      <c r="N56" s="280"/>
      <c r="O56" s="281"/>
      <c r="P56" s="282"/>
    </row>
    <row r="57" spans="1:16" s="283" customFormat="1" ht="15" customHeight="1">
      <c r="A57" s="274">
        <v>170</v>
      </c>
      <c r="B57" s="299"/>
      <c r="C57" s="321" t="s">
        <v>322</v>
      </c>
      <c r="D57" s="289"/>
      <c r="E57" s="290"/>
      <c r="F57" s="291">
        <f t="shared" si="6"/>
        <v>0</v>
      </c>
      <c r="G57" s="286">
        <f t="shared" si="5"/>
        <v>0</v>
      </c>
      <c r="H57" s="280"/>
      <c r="I57" s="280"/>
      <c r="J57" s="280"/>
      <c r="K57" s="280"/>
      <c r="L57" s="280"/>
      <c r="M57" s="280"/>
      <c r="N57" s="280"/>
      <c r="O57" s="281"/>
      <c r="P57" s="282"/>
    </row>
    <row r="58" spans="1:16" s="283" customFormat="1" ht="15" customHeight="1">
      <c r="A58" s="274">
        <v>180</v>
      </c>
      <c r="B58" s="299"/>
      <c r="C58" s="321" t="s">
        <v>323</v>
      </c>
      <c r="D58" s="289"/>
      <c r="E58" s="290"/>
      <c r="F58" s="291">
        <f t="shared" si="6"/>
        <v>0</v>
      </c>
      <c r="G58" s="286">
        <f t="shared" si="5"/>
        <v>0</v>
      </c>
      <c r="H58" s="280"/>
      <c r="I58" s="280"/>
      <c r="J58" s="280"/>
      <c r="K58" s="280"/>
      <c r="L58" s="280"/>
      <c r="M58" s="280"/>
      <c r="N58" s="280"/>
      <c r="O58" s="281"/>
      <c r="P58" s="282"/>
    </row>
    <row r="59" spans="1:16" s="283" customFormat="1" ht="15" customHeight="1">
      <c r="A59" s="274">
        <v>190</v>
      </c>
      <c r="B59" s="299"/>
      <c r="C59" s="321" t="s">
        <v>324</v>
      </c>
      <c r="D59" s="289"/>
      <c r="E59" s="290"/>
      <c r="F59" s="291">
        <f t="shared" si="6"/>
        <v>0</v>
      </c>
      <c r="G59" s="286">
        <f t="shared" si="5"/>
        <v>0</v>
      </c>
      <c r="H59" s="280"/>
      <c r="I59" s="280"/>
      <c r="J59" s="280"/>
      <c r="K59" s="280"/>
      <c r="L59" s="280"/>
      <c r="M59" s="280"/>
      <c r="N59" s="280"/>
      <c r="O59" s="281"/>
      <c r="P59" s="282"/>
    </row>
    <row r="60" spans="1:16" s="283" customFormat="1" ht="15" customHeight="1">
      <c r="A60" s="274">
        <v>200</v>
      </c>
      <c r="B60" s="299"/>
      <c r="C60" s="321" t="s">
        <v>325</v>
      </c>
      <c r="D60" s="289"/>
      <c r="E60" s="290"/>
      <c r="F60" s="291">
        <f t="shared" si="6"/>
        <v>0</v>
      </c>
      <c r="G60" s="286">
        <f t="shared" si="5"/>
        <v>0</v>
      </c>
      <c r="H60" s="280"/>
      <c r="I60" s="280"/>
      <c r="J60" s="280"/>
      <c r="K60" s="280"/>
      <c r="L60" s="280"/>
      <c r="M60" s="280"/>
      <c r="N60" s="280"/>
      <c r="O60" s="281"/>
      <c r="P60" s="282"/>
    </row>
    <row r="61" spans="1:16" s="283" customFormat="1" ht="15" customHeight="1">
      <c r="A61" s="274">
        <v>210</v>
      </c>
      <c r="B61" s="299"/>
      <c r="C61" s="321" t="s">
        <v>326</v>
      </c>
      <c r="D61" s="289"/>
      <c r="E61" s="290"/>
      <c r="F61" s="291">
        <f t="shared" si="6"/>
        <v>0</v>
      </c>
      <c r="G61" s="286">
        <f t="shared" si="5"/>
        <v>0</v>
      </c>
      <c r="H61" s="280"/>
      <c r="I61" s="280"/>
      <c r="J61" s="280"/>
      <c r="K61" s="280"/>
      <c r="L61" s="280"/>
      <c r="M61" s="280"/>
      <c r="N61" s="280"/>
      <c r="O61" s="281"/>
      <c r="P61" s="282"/>
    </row>
    <row r="62" spans="1:16" s="283" customFormat="1" ht="15" customHeight="1">
      <c r="A62" s="274"/>
      <c r="B62" s="299"/>
      <c r="C62" s="322"/>
      <c r="D62" s="295"/>
      <c r="E62" s="320"/>
      <c r="F62" s="301"/>
      <c r="G62" s="297"/>
      <c r="H62" s="280"/>
      <c r="I62" s="280"/>
      <c r="J62" s="280"/>
      <c r="K62" s="280"/>
      <c r="L62" s="280"/>
      <c r="M62" s="280"/>
      <c r="N62" s="280"/>
      <c r="O62" s="281"/>
      <c r="P62" s="282"/>
    </row>
    <row r="63" spans="1:16" s="283" customFormat="1" ht="18.75" customHeight="1">
      <c r="A63" s="274"/>
      <c r="B63" s="284">
        <v>5500</v>
      </c>
      <c r="C63" s="484" t="s">
        <v>327</v>
      </c>
      <c r="D63" s="285">
        <f>SUM(D64:D69)</f>
        <v>0</v>
      </c>
      <c r="E63" s="285">
        <f>SUM(E64:E69)</f>
        <v>0</v>
      </c>
      <c r="F63" s="285">
        <f>SUM(F64:F69)</f>
        <v>0</v>
      </c>
      <c r="G63" s="286">
        <f t="shared" ref="G63:G69" si="7">IFERROR((D63/E63-1)*100,0)</f>
        <v>0</v>
      </c>
      <c r="H63" s="280"/>
      <c r="I63" s="280"/>
      <c r="J63" s="280"/>
      <c r="K63" s="280"/>
      <c r="L63" s="280"/>
      <c r="M63" s="280"/>
      <c r="N63" s="280"/>
      <c r="O63" s="281"/>
      <c r="P63" s="282"/>
    </row>
    <row r="64" spans="1:16" s="283" customFormat="1" ht="14.25" customHeight="1">
      <c r="A64" s="274">
        <v>220</v>
      </c>
      <c r="B64" s="299"/>
      <c r="C64" s="321" t="s">
        <v>328</v>
      </c>
      <c r="D64" s="289"/>
      <c r="E64" s="290"/>
      <c r="F64" s="291">
        <f t="shared" ref="F64:F69" si="8">D64-E64</f>
        <v>0</v>
      </c>
      <c r="G64" s="286">
        <f t="shared" si="7"/>
        <v>0</v>
      </c>
      <c r="H64" s="280"/>
      <c r="I64" s="280"/>
      <c r="J64" s="280"/>
      <c r="K64" s="280"/>
      <c r="L64" s="280"/>
      <c r="M64" s="280"/>
      <c r="N64" s="280"/>
      <c r="O64" s="281"/>
      <c r="P64" s="282"/>
    </row>
    <row r="65" spans="1:16" s="283" customFormat="1" ht="14.25" customHeight="1">
      <c r="A65" s="274">
        <v>230</v>
      </c>
      <c r="B65" s="299"/>
      <c r="C65" s="321" t="s">
        <v>329</v>
      </c>
      <c r="D65" s="289"/>
      <c r="E65" s="290"/>
      <c r="F65" s="291">
        <f t="shared" si="8"/>
        <v>0</v>
      </c>
      <c r="G65" s="286">
        <f t="shared" si="7"/>
        <v>0</v>
      </c>
      <c r="H65" s="280"/>
      <c r="I65" s="280"/>
      <c r="J65" s="280"/>
      <c r="K65" s="280"/>
      <c r="L65" s="280"/>
      <c r="M65" s="280"/>
      <c r="N65" s="280"/>
      <c r="O65" s="281"/>
      <c r="P65" s="282"/>
    </row>
    <row r="66" spans="1:16" s="283" customFormat="1" ht="14.25" customHeight="1">
      <c r="A66" s="274">
        <v>240</v>
      </c>
      <c r="B66" s="299"/>
      <c r="C66" s="321" t="s">
        <v>330</v>
      </c>
      <c r="D66" s="289"/>
      <c r="E66" s="290"/>
      <c r="F66" s="291">
        <f t="shared" si="8"/>
        <v>0</v>
      </c>
      <c r="G66" s="286">
        <f t="shared" si="7"/>
        <v>0</v>
      </c>
      <c r="H66" s="280"/>
      <c r="I66" s="280"/>
      <c r="J66" s="280"/>
      <c r="K66" s="280"/>
      <c r="L66" s="280"/>
      <c r="M66" s="280"/>
      <c r="N66" s="280"/>
      <c r="O66" s="281"/>
      <c r="P66" s="282"/>
    </row>
    <row r="67" spans="1:16" s="283" customFormat="1" ht="14.25" customHeight="1">
      <c r="A67" s="274">
        <v>250</v>
      </c>
      <c r="B67" s="299"/>
      <c r="C67" s="321" t="s">
        <v>331</v>
      </c>
      <c r="D67" s="289"/>
      <c r="E67" s="290"/>
      <c r="F67" s="291">
        <f t="shared" si="8"/>
        <v>0</v>
      </c>
      <c r="G67" s="286">
        <f t="shared" si="7"/>
        <v>0</v>
      </c>
      <c r="H67" s="280"/>
      <c r="I67" s="280"/>
      <c r="J67" s="280"/>
      <c r="K67" s="280"/>
      <c r="L67" s="280"/>
      <c r="M67" s="280"/>
      <c r="N67" s="280"/>
      <c r="O67" s="281"/>
      <c r="P67" s="282"/>
    </row>
    <row r="68" spans="1:16" s="283" customFormat="1" ht="14.25" customHeight="1">
      <c r="A68" s="274">
        <v>260</v>
      </c>
      <c r="B68" s="299"/>
      <c r="C68" s="321" t="s">
        <v>332</v>
      </c>
      <c r="D68" s="289"/>
      <c r="E68" s="290"/>
      <c r="F68" s="291">
        <f t="shared" si="8"/>
        <v>0</v>
      </c>
      <c r="G68" s="286">
        <f t="shared" si="7"/>
        <v>0</v>
      </c>
      <c r="H68" s="280"/>
      <c r="I68" s="280"/>
      <c r="J68" s="280"/>
      <c r="K68" s="280"/>
      <c r="L68" s="280"/>
      <c r="M68" s="280"/>
      <c r="N68" s="280"/>
      <c r="O68" s="281"/>
      <c r="P68" s="282"/>
    </row>
    <row r="69" spans="1:16" s="283" customFormat="1" ht="14.25" customHeight="1">
      <c r="A69" s="274">
        <v>270</v>
      </c>
      <c r="B69" s="299"/>
      <c r="C69" s="321" t="s">
        <v>333</v>
      </c>
      <c r="D69" s="289"/>
      <c r="E69" s="290"/>
      <c r="F69" s="291">
        <f t="shared" si="8"/>
        <v>0</v>
      </c>
      <c r="G69" s="286">
        <f t="shared" si="7"/>
        <v>0</v>
      </c>
      <c r="H69" s="280"/>
      <c r="I69" s="280"/>
      <c r="J69" s="280"/>
      <c r="K69" s="280"/>
      <c r="L69" s="280"/>
      <c r="M69" s="280"/>
      <c r="N69" s="280"/>
      <c r="O69" s="281"/>
      <c r="P69" s="282"/>
    </row>
    <row r="70" spans="1:16" s="283" customFormat="1" ht="14.25" customHeight="1">
      <c r="A70" s="274"/>
      <c r="B70" s="299"/>
      <c r="C70" s="323"/>
      <c r="D70" s="475"/>
      <c r="E70" s="320"/>
      <c r="F70" s="301"/>
      <c r="G70" s="297"/>
      <c r="H70" s="280"/>
      <c r="I70" s="280"/>
      <c r="J70" s="280"/>
      <c r="K70" s="280"/>
      <c r="L70" s="280"/>
      <c r="M70" s="280"/>
      <c r="N70" s="280"/>
      <c r="O70" s="281"/>
      <c r="P70" s="282"/>
    </row>
    <row r="71" spans="1:16" s="283" customFormat="1" ht="20.25" customHeight="1">
      <c r="A71" s="274"/>
      <c r="B71" s="284">
        <v>5600</v>
      </c>
      <c r="C71" s="298" t="s">
        <v>334</v>
      </c>
      <c r="D71" s="285">
        <f>SUM(D72+D73)</f>
        <v>-1635436.03</v>
      </c>
      <c r="E71" s="285">
        <f>SUM(E72+E73)</f>
        <v>168132.6</v>
      </c>
      <c r="F71" s="285">
        <f>SUM(F72:F73)</f>
        <v>-1803568.6300000001</v>
      </c>
      <c r="G71" s="286">
        <f t="shared" ref="G71" si="9">IFERROR((D71/E71-1)*100,0)</f>
        <v>-1072.7060843643646</v>
      </c>
      <c r="H71" s="280"/>
      <c r="I71" s="280"/>
      <c r="J71" s="280"/>
      <c r="K71" s="280"/>
      <c r="L71" s="280"/>
      <c r="M71" s="280"/>
      <c r="N71" s="280"/>
      <c r="O71" s="281"/>
      <c r="P71" s="282"/>
    </row>
    <row r="72" spans="1:16" s="283" customFormat="1" ht="15" customHeight="1">
      <c r="A72" s="274">
        <v>280</v>
      </c>
      <c r="B72" s="299"/>
      <c r="C72" s="321" t="s">
        <v>335</v>
      </c>
      <c r="D72" s="289"/>
      <c r="E72" s="290"/>
      <c r="F72" s="291">
        <f>D72-E72</f>
        <v>0</v>
      </c>
      <c r="G72" s="286">
        <f>IFERROR((D72/E72-1)*100,0)</f>
        <v>0</v>
      </c>
      <c r="H72" s="280"/>
      <c r="I72" s="280"/>
      <c r="J72" s="280"/>
      <c r="K72" s="280"/>
      <c r="L72" s="280"/>
      <c r="M72" s="280"/>
      <c r="N72" s="280"/>
      <c r="O72" s="281"/>
      <c r="P72" s="282"/>
    </row>
    <row r="73" spans="1:16" s="283" customFormat="1" ht="15" customHeight="1">
      <c r="A73" s="274">
        <v>290</v>
      </c>
      <c r="B73" s="299"/>
      <c r="C73" s="321" t="s">
        <v>336</v>
      </c>
      <c r="D73" s="295">
        <v>-1635436.03</v>
      </c>
      <c r="E73" s="320">
        <v>168132.6</v>
      </c>
      <c r="F73" s="291">
        <f>D73-E73</f>
        <v>-1803568.6300000001</v>
      </c>
      <c r="G73" s="286">
        <f>IFERROR((D73/E73-1)*100,0)</f>
        <v>-1072.7060843643646</v>
      </c>
      <c r="H73" s="280"/>
      <c r="I73" s="280"/>
      <c r="J73" s="280"/>
      <c r="K73" s="280"/>
      <c r="L73" s="280"/>
      <c r="M73" s="280"/>
      <c r="N73" s="280"/>
      <c r="O73" s="281"/>
      <c r="P73" s="282"/>
    </row>
    <row r="74" spans="1:16" s="283" customFormat="1" ht="15" customHeight="1">
      <c r="A74" s="274"/>
      <c r="B74" s="299"/>
      <c r="C74" s="322"/>
      <c r="D74" s="295"/>
      <c r="E74" s="320"/>
      <c r="F74" s="301"/>
      <c r="G74" s="297"/>
      <c r="H74" s="280"/>
      <c r="I74" s="280"/>
      <c r="J74" s="280"/>
      <c r="K74" s="280"/>
      <c r="L74" s="280"/>
      <c r="M74" s="280"/>
      <c r="N74" s="280"/>
      <c r="O74" s="281"/>
      <c r="P74" s="282"/>
    </row>
    <row r="75" spans="1:16" s="283" customFormat="1" ht="18.75" customHeight="1">
      <c r="A75" s="274"/>
      <c r="B75" s="299"/>
      <c r="C75" s="324"/>
      <c r="D75" s="295"/>
      <c r="E75" s="320"/>
      <c r="F75" s="296"/>
      <c r="G75" s="297"/>
      <c r="H75" s="280"/>
      <c r="I75" s="280"/>
      <c r="J75" s="280"/>
      <c r="K75" s="280"/>
      <c r="L75" s="280"/>
      <c r="M75" s="280"/>
      <c r="N75" s="280"/>
      <c r="O75" s="281"/>
      <c r="P75" s="282"/>
    </row>
    <row r="76" spans="1:16" s="283" customFormat="1">
      <c r="A76" s="274"/>
      <c r="B76" s="292"/>
      <c r="C76" s="309"/>
      <c r="D76" s="295"/>
      <c r="E76" s="320"/>
      <c r="F76" s="301"/>
      <c r="G76" s="297"/>
      <c r="H76" s="280"/>
      <c r="I76" s="280"/>
      <c r="J76" s="280"/>
      <c r="K76" s="280"/>
      <c r="L76" s="280"/>
      <c r="M76" s="280"/>
      <c r="N76" s="280"/>
      <c r="O76" s="281"/>
      <c r="P76" s="282"/>
    </row>
    <row r="77" spans="1:16" s="283" customFormat="1" ht="18" customHeight="1">
      <c r="A77" s="274"/>
      <c r="B77" s="284">
        <v>5700</v>
      </c>
      <c r="C77" s="298" t="s">
        <v>337</v>
      </c>
      <c r="D77" s="285">
        <f>+D35+D39+D50+D55+D63+D71</f>
        <v>21659182.990000002</v>
      </c>
      <c r="E77" s="285">
        <f>+E35+E39+E50+E55+E63+E71</f>
        <v>21257708.630000003</v>
      </c>
      <c r="F77" s="291">
        <f>+D77-E77</f>
        <v>401474.3599999994</v>
      </c>
      <c r="G77" s="286">
        <f>IFERROR((D77/E77-1)*100,0)</f>
        <v>1.8886059969484004</v>
      </c>
      <c r="H77" s="280"/>
      <c r="I77" s="280"/>
      <c r="J77" s="280"/>
      <c r="K77" s="280"/>
      <c r="L77" s="280"/>
      <c r="M77" s="280"/>
      <c r="N77" s="280"/>
      <c r="O77" s="281"/>
      <c r="P77" s="282"/>
    </row>
    <row r="78" spans="1:16" s="283" customFormat="1">
      <c r="A78" s="274"/>
      <c r="B78" s="292"/>
      <c r="C78" s="309"/>
      <c r="D78" s="295"/>
      <c r="E78" s="301"/>
      <c r="F78" s="301"/>
      <c r="G78" s="297"/>
      <c r="H78" s="280"/>
      <c r="I78" s="280"/>
      <c r="J78" s="280"/>
      <c r="K78" s="280"/>
      <c r="L78" s="280"/>
      <c r="M78" s="280"/>
      <c r="N78" s="280"/>
      <c r="O78" s="281"/>
      <c r="P78" s="282"/>
    </row>
    <row r="79" spans="1:16" s="283" customFormat="1" ht="26.25" customHeight="1" thickBot="1">
      <c r="A79" s="274"/>
      <c r="B79" s="325"/>
      <c r="C79" s="326" t="s">
        <v>338</v>
      </c>
      <c r="D79" s="327">
        <f>+D32-D77</f>
        <v>692555.59999999776</v>
      </c>
      <c r="E79" s="327">
        <f>+E32-E77</f>
        <v>1175524.6499999948</v>
      </c>
      <c r="F79" s="328">
        <f>+D79-E79</f>
        <v>-482969.04999999702</v>
      </c>
      <c r="G79" s="329">
        <f t="shared" ref="G79" si="10">IFERROR((D79/E79-1)*100,0)</f>
        <v>-41.085403866265089</v>
      </c>
      <c r="H79" s="330"/>
      <c r="I79" s="330"/>
      <c r="J79" s="330"/>
      <c r="K79" s="330"/>
      <c r="L79" s="330"/>
      <c r="M79" s="330"/>
      <c r="N79" s="330"/>
      <c r="O79" s="330"/>
      <c r="P79" s="282"/>
    </row>
    <row r="80" spans="1:16" ht="15.75" thickTop="1">
      <c r="A80" s="253"/>
      <c r="B80" s="331" t="s">
        <v>339</v>
      </c>
      <c r="C80" s="2"/>
      <c r="D80" s="332"/>
      <c r="E80" s="332"/>
      <c r="F80" s="333"/>
      <c r="G80" s="2"/>
      <c r="H80" s="2"/>
      <c r="I80" s="2"/>
      <c r="J80" s="2"/>
      <c r="K80" s="2"/>
      <c r="L80" s="2"/>
      <c r="M80" s="2"/>
      <c r="N80" s="2"/>
      <c r="O80" s="2"/>
      <c r="P80" s="4"/>
    </row>
    <row r="81" spans="1:16">
      <c r="A81" s="253"/>
      <c r="B81" s="525" t="s">
        <v>54</v>
      </c>
      <c r="C81" s="525"/>
      <c r="D81" s="525"/>
      <c r="E81" s="525"/>
      <c r="F81" s="525"/>
      <c r="G81" s="525"/>
      <c r="H81" s="525"/>
      <c r="I81" s="2"/>
      <c r="J81" s="2"/>
      <c r="K81" s="2"/>
      <c r="L81" s="2"/>
      <c r="M81" s="2"/>
      <c r="N81" s="2"/>
      <c r="O81" s="2"/>
      <c r="P81" s="4"/>
    </row>
    <row r="82" spans="1:16">
      <c r="A82" s="255"/>
      <c r="B82" s="334"/>
      <c r="C82" s="334"/>
      <c r="D82" s="334"/>
      <c r="E82" s="334"/>
      <c r="F82" s="334"/>
      <c r="G82" s="334"/>
      <c r="H82" s="334"/>
      <c r="I82" s="2"/>
      <c r="J82" s="2"/>
      <c r="K82" s="2"/>
      <c r="L82" s="2"/>
      <c r="M82" s="2"/>
      <c r="N82" s="2"/>
      <c r="O82" s="2"/>
      <c r="P82" s="12"/>
    </row>
    <row r="83" spans="1:16" ht="15.75">
      <c r="A83" s="255"/>
      <c r="B83" s="335"/>
      <c r="C83" s="2"/>
      <c r="D83" s="2"/>
      <c r="E83" s="333"/>
      <c r="F83" s="333"/>
      <c r="G83" s="2"/>
      <c r="H83" s="2"/>
      <c r="I83" s="2"/>
      <c r="J83" s="2"/>
      <c r="K83" s="2"/>
      <c r="L83" s="2"/>
      <c r="M83" s="2"/>
      <c r="N83" s="2"/>
      <c r="O83" s="2"/>
      <c r="P83" s="12"/>
    </row>
    <row r="84" spans="1:16" s="2" customFormat="1">
      <c r="A84" s="255"/>
      <c r="B84" s="335"/>
      <c r="E84" s="333"/>
      <c r="F84" s="333"/>
    </row>
    <row r="85" spans="1:16" s="2" customFormat="1" ht="12.75">
      <c r="A85" s="255"/>
      <c r="B85" s="11"/>
      <c r="C85" s="11"/>
      <c r="D85" s="11"/>
      <c r="E85" s="336"/>
      <c r="F85" s="336"/>
      <c r="G85" s="11"/>
    </row>
    <row r="86" spans="1:16">
      <c r="A86" s="255"/>
      <c r="B86" s="337"/>
      <c r="C86" s="4"/>
      <c r="D86" s="4"/>
      <c r="E86" s="11"/>
      <c r="F86" s="4"/>
      <c r="G86" s="4"/>
      <c r="H86" s="4"/>
      <c r="I86" s="4"/>
      <c r="J86" s="4"/>
      <c r="K86" s="4"/>
      <c r="L86" s="4"/>
      <c r="M86" s="4"/>
      <c r="N86" s="4"/>
      <c r="O86" s="4"/>
      <c r="P86" s="12"/>
    </row>
    <row r="87" spans="1:16">
      <c r="A87" s="255"/>
      <c r="B87" s="4"/>
      <c r="C87" s="4"/>
      <c r="D87" s="4"/>
      <c r="E87" s="4"/>
      <c r="F87" s="4"/>
      <c r="G87" s="4"/>
      <c r="H87" s="4"/>
      <c r="I87" s="4"/>
      <c r="J87" s="4"/>
      <c r="K87" s="4"/>
      <c r="L87" s="4"/>
      <c r="M87" s="4"/>
      <c r="N87" s="4"/>
      <c r="O87" s="4"/>
      <c r="P87" s="12"/>
    </row>
    <row r="89" spans="1:16" hidden="1">
      <c r="A89" s="255"/>
      <c r="B89" s="4"/>
      <c r="C89" s="4"/>
      <c r="D89" s="4"/>
      <c r="E89" s="273"/>
      <c r="F89" s="273"/>
      <c r="G89" s="4"/>
      <c r="H89" s="4"/>
      <c r="I89" s="4"/>
      <c r="J89" s="4"/>
      <c r="K89" s="4"/>
      <c r="L89" s="4"/>
      <c r="M89" s="4"/>
      <c r="N89" s="4"/>
      <c r="O89" s="4"/>
      <c r="P89" s="12"/>
    </row>
    <row r="90" spans="1:16">
      <c r="B90" s="4"/>
      <c r="C90" s="4"/>
      <c r="D90" s="4"/>
      <c r="E90" s="273"/>
      <c r="F90" s="273"/>
      <c r="G90" s="4"/>
      <c r="H90" s="4"/>
      <c r="I90" s="4"/>
      <c r="J90" s="4"/>
      <c r="K90" s="4"/>
      <c r="L90" s="4"/>
      <c r="M90" s="4"/>
      <c r="N90" s="4"/>
      <c r="O90" s="4"/>
      <c r="P90" s="12"/>
    </row>
    <row r="91" spans="1:16">
      <c r="A91" s="253"/>
      <c r="B91" s="12"/>
      <c r="C91" s="12"/>
      <c r="D91" s="12"/>
      <c r="E91" s="12"/>
      <c r="F91" s="12"/>
      <c r="G91" s="12"/>
      <c r="H91" s="12"/>
      <c r="I91" s="12"/>
      <c r="J91" s="12"/>
      <c r="K91" s="12"/>
      <c r="L91" s="12"/>
      <c r="M91" s="12"/>
      <c r="N91" s="12"/>
      <c r="O91" s="12"/>
      <c r="P91" s="12"/>
    </row>
  </sheetData>
  <customSheetViews>
    <customSheetView guid="{05A24B3F-0046-4A93-964B-C8E884CA78A3}" showGridLines="0" fitToPage="1" hiddenRows="1" topLeftCell="A29">
      <selection activeCell="B2" sqref="B2:H85"/>
      <pageMargins left="0.39370078740157483" right="0.39370078740157483" top="0.39370078740157483" bottom="0.39370078740157483" header="0" footer="0"/>
      <printOptions horizontalCentered="1"/>
      <pageSetup scale="48" orientation="portrait" r:id="rId1"/>
      <headerFooter alignWithMargins="0"/>
    </customSheetView>
    <customSheetView guid="{AB7C7113-F865-4779-9FA4-3A0AD2C9E93A}" showGridLines="0" fitToPage="1" hiddenRows="1" topLeftCell="A29">
      <selection activeCell="B2" sqref="B2:H85"/>
      <pageMargins left="0.39370078740157483" right="0.39370078740157483" top="0.39370078740157483" bottom="0.39370078740157483" header="0" footer="0"/>
      <printOptions horizontalCentered="1"/>
      <pageSetup scale="48" orientation="portrait" r:id="rId2"/>
      <headerFooter alignWithMargins="0"/>
    </customSheetView>
  </customSheetViews>
  <mergeCells count="5">
    <mergeCell ref="B2:G2"/>
    <mergeCell ref="B7:B8"/>
    <mergeCell ref="C7:C8"/>
    <mergeCell ref="F7:G7"/>
    <mergeCell ref="B81:H81"/>
  </mergeCells>
  <printOptions horizontalCentered="1"/>
  <pageMargins left="0.39370078740157483" right="0.39370078740157483" top="0.39370078740157483" bottom="0.39370078740157483" header="0" footer="0"/>
  <pageSetup scale="49"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B050"/>
  </sheetPr>
  <dimension ref="A1:I70"/>
  <sheetViews>
    <sheetView showGridLines="0" view="pageBreakPreview" zoomScaleNormal="55" zoomScaleSheetLayoutView="100" workbookViewId="0">
      <selection activeCell="H33" sqref="H1:H1048576"/>
    </sheetView>
  </sheetViews>
  <sheetFormatPr baseColWidth="10" defaultRowHeight="12.75"/>
  <cols>
    <col min="1" max="1" width="2.28515625" style="338" customWidth="1"/>
    <col min="2" max="2" width="76.7109375" style="339" customWidth="1"/>
    <col min="3" max="3" width="16" style="339" customWidth="1"/>
    <col min="4" max="4" width="15.85546875" style="339" customWidth="1"/>
    <col min="5" max="5" width="17.28515625" style="339" customWidth="1"/>
    <col min="6" max="6" width="23.28515625" style="339" customWidth="1"/>
    <col min="7" max="7" width="17.85546875" style="340" customWidth="1"/>
    <col min="8" max="8" width="2.7109375" style="339" customWidth="1"/>
    <col min="9" max="16384" width="11.42578125" style="339"/>
  </cols>
  <sheetData>
    <row r="1" spans="1:8" ht="13.5" thickBot="1"/>
    <row r="2" spans="1:8" ht="39.75" customHeight="1" thickTop="1">
      <c r="A2" s="341"/>
      <c r="B2" s="526" t="s">
        <v>369</v>
      </c>
      <c r="C2" s="527"/>
      <c r="D2" s="527"/>
      <c r="E2" s="527"/>
      <c r="F2" s="527"/>
      <c r="G2" s="528"/>
      <c r="H2" s="342"/>
    </row>
    <row r="3" spans="1:8" ht="18">
      <c r="A3" s="341"/>
      <c r="B3" s="343"/>
      <c r="C3" s="344"/>
      <c r="D3" s="529"/>
      <c r="E3" s="529"/>
      <c r="F3" s="344"/>
      <c r="G3" s="345"/>
      <c r="H3" s="342"/>
    </row>
    <row r="4" spans="1:8">
      <c r="A4" s="341"/>
      <c r="B4" s="346" t="s">
        <v>423</v>
      </c>
      <c r="C4" s="347"/>
      <c r="D4" s="348"/>
      <c r="E4" s="348"/>
      <c r="F4" s="349"/>
      <c r="G4" s="350" t="s">
        <v>424</v>
      </c>
      <c r="H4" s="342"/>
    </row>
    <row r="5" spans="1:8" ht="13.5" thickBot="1">
      <c r="A5" s="341"/>
      <c r="B5" s="351"/>
      <c r="C5" s="352"/>
      <c r="D5" s="352"/>
      <c r="E5" s="352"/>
      <c r="F5" s="352"/>
      <c r="G5" s="353"/>
      <c r="H5" s="342"/>
    </row>
    <row r="6" spans="1:8" ht="6.75" customHeight="1" thickTop="1" thickBot="1">
      <c r="A6" s="341"/>
      <c r="B6" s="354"/>
      <c r="C6" s="354"/>
      <c r="D6" s="354"/>
      <c r="E6" s="354"/>
      <c r="F6" s="354"/>
      <c r="G6" s="354"/>
      <c r="H6" s="342"/>
    </row>
    <row r="7" spans="1:8" ht="84" customHeight="1" thickTop="1" thickBot="1">
      <c r="A7" s="355"/>
      <c r="B7" s="356" t="s">
        <v>55</v>
      </c>
      <c r="C7" s="357" t="s">
        <v>340</v>
      </c>
      <c r="D7" s="357" t="s">
        <v>341</v>
      </c>
      <c r="E7" s="357" t="s">
        <v>342</v>
      </c>
      <c r="F7" s="357" t="s">
        <v>343</v>
      </c>
      <c r="G7" s="358" t="s">
        <v>344</v>
      </c>
      <c r="H7" s="359"/>
    </row>
    <row r="8" spans="1:8" ht="6.75" customHeight="1" thickTop="1" thickBot="1">
      <c r="A8" s="341"/>
      <c r="B8" s="360"/>
      <c r="C8" s="360"/>
      <c r="D8" s="360"/>
      <c r="E8" s="360"/>
      <c r="F8" s="360"/>
      <c r="G8" s="360"/>
      <c r="H8" s="342"/>
    </row>
    <row r="9" spans="1:8" ht="3.75" customHeight="1" thickTop="1">
      <c r="B9" s="361"/>
      <c r="C9" s="362"/>
      <c r="D9" s="362"/>
      <c r="E9" s="362"/>
      <c r="F9" s="362"/>
      <c r="G9" s="363"/>
    </row>
    <row r="10" spans="1:8">
      <c r="B10" s="364" t="s">
        <v>379</v>
      </c>
      <c r="C10" s="365">
        <f>C11+C12+C13</f>
        <v>92625.71</v>
      </c>
      <c r="D10" s="366"/>
      <c r="E10" s="366"/>
      <c r="F10" s="366"/>
      <c r="G10" s="367">
        <f>SUM(C10:F10)</f>
        <v>92625.71</v>
      </c>
    </row>
    <row r="11" spans="1:8">
      <c r="A11" s="338">
        <v>200</v>
      </c>
      <c r="B11" s="368" t="s">
        <v>31</v>
      </c>
      <c r="C11" s="369">
        <v>92625.71</v>
      </c>
      <c r="D11" s="366"/>
      <c r="E11" s="366"/>
      <c r="F11" s="366"/>
      <c r="G11" s="367">
        <f t="shared" ref="G11:G26" si="0">SUM(C11:F11)</f>
        <v>92625.71</v>
      </c>
    </row>
    <row r="12" spans="1:8">
      <c r="A12" s="338">
        <v>201</v>
      </c>
      <c r="B12" s="368" t="s">
        <v>265</v>
      </c>
      <c r="C12" s="369"/>
      <c r="D12" s="366"/>
      <c r="E12" s="366"/>
      <c r="F12" s="366"/>
      <c r="G12" s="367">
        <f t="shared" si="0"/>
        <v>0</v>
      </c>
    </row>
    <row r="13" spans="1:8">
      <c r="A13" s="338">
        <v>202</v>
      </c>
      <c r="B13" s="368" t="s">
        <v>269</v>
      </c>
      <c r="C13" s="369"/>
      <c r="D13" s="366"/>
      <c r="E13" s="366"/>
      <c r="F13" s="366"/>
      <c r="G13" s="367">
        <f t="shared" si="0"/>
        <v>0</v>
      </c>
    </row>
    <row r="14" spans="1:8">
      <c r="B14" s="368"/>
      <c r="C14" s="369"/>
      <c r="D14" s="370"/>
      <c r="E14" s="370"/>
      <c r="F14" s="370"/>
      <c r="G14" s="367"/>
    </row>
    <row r="15" spans="1:8">
      <c r="B15" s="364" t="s">
        <v>380</v>
      </c>
      <c r="C15" s="366"/>
      <c r="D15" s="371">
        <f>D17+D18+D19+D20</f>
        <v>11365786.15</v>
      </c>
      <c r="E15" s="371">
        <f>+E16</f>
        <v>0</v>
      </c>
      <c r="F15" s="366"/>
      <c r="G15" s="367">
        <f t="shared" si="0"/>
        <v>11365786.15</v>
      </c>
    </row>
    <row r="16" spans="1:8">
      <c r="A16" s="338">
        <v>203</v>
      </c>
      <c r="B16" s="368" t="s">
        <v>345</v>
      </c>
      <c r="C16" s="366"/>
      <c r="D16" s="366"/>
      <c r="E16" s="370"/>
      <c r="F16" s="366"/>
      <c r="G16" s="367">
        <f t="shared" si="0"/>
        <v>0</v>
      </c>
    </row>
    <row r="17" spans="1:7">
      <c r="A17" s="338">
        <v>204</v>
      </c>
      <c r="B17" s="368" t="s">
        <v>276</v>
      </c>
      <c r="C17" s="366"/>
      <c r="D17" s="370">
        <v>11365786.15</v>
      </c>
      <c r="E17" s="366"/>
      <c r="F17" s="366"/>
      <c r="G17" s="367">
        <f t="shared" si="0"/>
        <v>11365786.15</v>
      </c>
    </row>
    <row r="18" spans="1:7">
      <c r="A18" s="338">
        <v>205</v>
      </c>
      <c r="B18" s="368" t="s">
        <v>346</v>
      </c>
      <c r="C18" s="366"/>
      <c r="D18" s="370"/>
      <c r="E18" s="366"/>
      <c r="F18" s="366"/>
      <c r="G18" s="367">
        <f t="shared" si="0"/>
        <v>0</v>
      </c>
    </row>
    <row r="19" spans="1:7">
      <c r="A19" s="338">
        <v>206</v>
      </c>
      <c r="B19" s="368" t="s">
        <v>289</v>
      </c>
      <c r="C19" s="366"/>
      <c r="D19" s="370"/>
      <c r="E19" s="366"/>
      <c r="F19" s="366"/>
      <c r="G19" s="367">
        <f t="shared" si="0"/>
        <v>0</v>
      </c>
    </row>
    <row r="20" spans="1:7">
      <c r="A20" s="338">
        <v>207</v>
      </c>
      <c r="B20" s="368" t="s">
        <v>294</v>
      </c>
      <c r="C20" s="366"/>
      <c r="D20" s="370">
        <v>0</v>
      </c>
      <c r="E20" s="366"/>
      <c r="F20" s="366"/>
      <c r="G20" s="367">
        <f t="shared" si="0"/>
        <v>0</v>
      </c>
    </row>
    <row r="21" spans="1:7">
      <c r="B21" s="368"/>
      <c r="C21" s="369"/>
      <c r="D21" s="370"/>
      <c r="E21" s="370"/>
      <c r="F21" s="370"/>
      <c r="G21" s="367"/>
    </row>
    <row r="22" spans="1:7" ht="25.5">
      <c r="B22" s="372" t="s">
        <v>381</v>
      </c>
      <c r="C22" s="366"/>
      <c r="D22" s="366"/>
      <c r="E22" s="366"/>
      <c r="F22" s="371">
        <f>+F23+F24</f>
        <v>0</v>
      </c>
      <c r="G22" s="367">
        <f t="shared" si="0"/>
        <v>0</v>
      </c>
    </row>
    <row r="23" spans="1:7">
      <c r="A23" s="338">
        <v>208</v>
      </c>
      <c r="B23" s="368" t="s">
        <v>298</v>
      </c>
      <c r="C23" s="366"/>
      <c r="D23" s="366"/>
      <c r="E23" s="366"/>
      <c r="F23" s="370"/>
      <c r="G23" s="367">
        <f t="shared" si="0"/>
        <v>0</v>
      </c>
    </row>
    <row r="24" spans="1:7">
      <c r="A24" s="338">
        <v>209</v>
      </c>
      <c r="B24" s="368" t="s">
        <v>299</v>
      </c>
      <c r="C24" s="366"/>
      <c r="D24" s="366"/>
      <c r="E24" s="366"/>
      <c r="F24" s="370"/>
      <c r="G24" s="367">
        <f t="shared" si="0"/>
        <v>0</v>
      </c>
    </row>
    <row r="25" spans="1:7">
      <c r="B25" s="368"/>
      <c r="C25" s="369"/>
      <c r="D25" s="370"/>
      <c r="E25" s="370"/>
      <c r="F25" s="370"/>
      <c r="G25" s="367"/>
    </row>
    <row r="26" spans="1:7">
      <c r="B26" s="364" t="s">
        <v>382</v>
      </c>
      <c r="C26" s="365">
        <f>+C10</f>
        <v>92625.71</v>
      </c>
      <c r="D26" s="371">
        <f>+D15</f>
        <v>11365786.15</v>
      </c>
      <c r="E26" s="371">
        <f>+E15</f>
        <v>0</v>
      </c>
      <c r="F26" s="371">
        <f>+F22</f>
        <v>0</v>
      </c>
      <c r="G26" s="367">
        <f t="shared" si="0"/>
        <v>11458411.860000001</v>
      </c>
    </row>
    <row r="27" spans="1:7">
      <c r="B27" s="368"/>
      <c r="C27" s="369"/>
      <c r="D27" s="370"/>
      <c r="E27" s="370"/>
      <c r="F27" s="370"/>
      <c r="G27" s="367"/>
    </row>
    <row r="28" spans="1:7" ht="25.5">
      <c r="B28" s="372" t="s">
        <v>370</v>
      </c>
      <c r="C28" s="365">
        <f>C29+C30+C31</f>
        <v>0</v>
      </c>
      <c r="D28" s="366"/>
      <c r="E28" s="366"/>
      <c r="F28" s="366"/>
      <c r="G28" s="367">
        <f t="shared" ref="G28:G44" si="1">SUM(C28:F28)</f>
        <v>0</v>
      </c>
    </row>
    <row r="29" spans="1:7">
      <c r="A29" s="338">
        <v>210</v>
      </c>
      <c r="B29" s="368" t="s">
        <v>31</v>
      </c>
      <c r="C29" s="369"/>
      <c r="D29" s="366"/>
      <c r="E29" s="366"/>
      <c r="F29" s="366"/>
      <c r="G29" s="367">
        <f t="shared" si="1"/>
        <v>0</v>
      </c>
    </row>
    <row r="30" spans="1:7">
      <c r="A30" s="338">
        <v>211</v>
      </c>
      <c r="B30" s="368" t="s">
        <v>265</v>
      </c>
      <c r="C30" s="369"/>
      <c r="D30" s="366"/>
      <c r="E30" s="366"/>
      <c r="F30" s="366"/>
      <c r="G30" s="367">
        <f t="shared" si="1"/>
        <v>0</v>
      </c>
    </row>
    <row r="31" spans="1:7">
      <c r="A31" s="338">
        <v>212</v>
      </c>
      <c r="B31" s="368" t="s">
        <v>269</v>
      </c>
      <c r="C31" s="369"/>
      <c r="D31" s="366"/>
      <c r="E31" s="366"/>
      <c r="F31" s="366"/>
      <c r="G31" s="367">
        <f t="shared" si="1"/>
        <v>0</v>
      </c>
    </row>
    <row r="32" spans="1:7">
      <c r="B32" s="368"/>
      <c r="C32" s="369"/>
      <c r="D32" s="370"/>
      <c r="E32" s="370"/>
      <c r="F32" s="370"/>
      <c r="G32" s="367"/>
    </row>
    <row r="33" spans="1:9" ht="25.5">
      <c r="B33" s="372" t="s">
        <v>371</v>
      </c>
      <c r="C33" s="366"/>
      <c r="D33" s="371">
        <f>+D35</f>
        <v>33003.99</v>
      </c>
      <c r="E33" s="371">
        <f>+E34+E35+E36+E37+E38</f>
        <v>692555.6</v>
      </c>
      <c r="F33" s="366"/>
      <c r="G33" s="367">
        <f t="shared" si="1"/>
        <v>725559.59</v>
      </c>
    </row>
    <row r="34" spans="1:9">
      <c r="A34" s="338">
        <v>213</v>
      </c>
      <c r="B34" s="368" t="s">
        <v>345</v>
      </c>
      <c r="C34" s="366"/>
      <c r="D34" s="366"/>
      <c r="E34" s="370">
        <v>692555.6</v>
      </c>
      <c r="F34" s="366"/>
      <c r="G34" s="367">
        <f t="shared" si="1"/>
        <v>692555.6</v>
      </c>
    </row>
    <row r="35" spans="1:9">
      <c r="A35" s="338">
        <v>214</v>
      </c>
      <c r="B35" s="368" t="s">
        <v>276</v>
      </c>
      <c r="C35" s="366"/>
      <c r="D35" s="370">
        <v>33003.99</v>
      </c>
      <c r="E35" s="370"/>
      <c r="F35" s="366"/>
      <c r="G35" s="367">
        <f t="shared" si="1"/>
        <v>33003.99</v>
      </c>
    </row>
    <row r="36" spans="1:9">
      <c r="A36" s="338">
        <v>215</v>
      </c>
      <c r="B36" s="368" t="s">
        <v>346</v>
      </c>
      <c r="C36" s="366"/>
      <c r="D36" s="366"/>
      <c r="E36" s="370"/>
      <c r="F36" s="366"/>
      <c r="G36" s="367">
        <f t="shared" si="1"/>
        <v>0</v>
      </c>
    </row>
    <row r="37" spans="1:9">
      <c r="A37" s="338">
        <v>216</v>
      </c>
      <c r="B37" s="368" t="s">
        <v>289</v>
      </c>
      <c r="C37" s="366"/>
      <c r="D37" s="366"/>
      <c r="E37" s="370"/>
      <c r="F37" s="366"/>
      <c r="G37" s="367">
        <f t="shared" si="1"/>
        <v>0</v>
      </c>
    </row>
    <row r="38" spans="1:9">
      <c r="A38" s="338">
        <v>217</v>
      </c>
      <c r="B38" s="368" t="s">
        <v>294</v>
      </c>
      <c r="C38" s="366"/>
      <c r="D38" s="366"/>
      <c r="E38" s="370">
        <v>0</v>
      </c>
      <c r="F38" s="366"/>
      <c r="G38" s="367">
        <f t="shared" si="1"/>
        <v>0</v>
      </c>
    </row>
    <row r="39" spans="1:9">
      <c r="B39" s="368"/>
      <c r="C39" s="370"/>
      <c r="D39" s="370"/>
      <c r="E39" s="370"/>
      <c r="F39" s="370"/>
      <c r="G39" s="367"/>
    </row>
    <row r="40" spans="1:9" ht="25.5">
      <c r="B40" s="372" t="s">
        <v>372</v>
      </c>
      <c r="C40" s="366"/>
      <c r="D40" s="366"/>
      <c r="E40" s="366"/>
      <c r="F40" s="371">
        <f>+F41+F42</f>
        <v>0</v>
      </c>
      <c r="G40" s="367">
        <f t="shared" si="1"/>
        <v>0</v>
      </c>
    </row>
    <row r="41" spans="1:9">
      <c r="A41" s="338">
        <v>218</v>
      </c>
      <c r="B41" s="368" t="s">
        <v>298</v>
      </c>
      <c r="C41" s="366"/>
      <c r="D41" s="366"/>
      <c r="E41" s="366"/>
      <c r="F41" s="370"/>
      <c r="G41" s="367">
        <f t="shared" si="1"/>
        <v>0</v>
      </c>
    </row>
    <row r="42" spans="1:9">
      <c r="A42" s="338">
        <v>219</v>
      </c>
      <c r="B42" s="368" t="s">
        <v>299</v>
      </c>
      <c r="C42" s="366"/>
      <c r="D42" s="366"/>
      <c r="E42" s="366"/>
      <c r="F42" s="370"/>
      <c r="G42" s="367">
        <f t="shared" si="1"/>
        <v>0</v>
      </c>
    </row>
    <row r="43" spans="1:9">
      <c r="B43" s="368"/>
      <c r="C43" s="370"/>
      <c r="D43" s="370"/>
      <c r="E43" s="370"/>
      <c r="F43" s="370"/>
      <c r="G43" s="367"/>
    </row>
    <row r="44" spans="1:9">
      <c r="B44" s="364" t="s">
        <v>373</v>
      </c>
      <c r="C44" s="371">
        <f>+C26+C28</f>
        <v>92625.71</v>
      </c>
      <c r="D44" s="371">
        <f>+D26+D33</f>
        <v>11398790.140000001</v>
      </c>
      <c r="E44" s="371">
        <f>+E26+E33</f>
        <v>692555.6</v>
      </c>
      <c r="F44" s="371">
        <f>+F26+F40</f>
        <v>0</v>
      </c>
      <c r="G44" s="367">
        <f t="shared" si="1"/>
        <v>12183971.450000001</v>
      </c>
    </row>
    <row r="45" spans="1:9" ht="5.25" customHeight="1" thickBot="1">
      <c r="B45" s="373"/>
      <c r="C45" s="374"/>
      <c r="D45" s="374"/>
      <c r="E45" s="374"/>
      <c r="F45" s="374"/>
      <c r="G45" s="375"/>
    </row>
    <row r="46" spans="1:9" ht="13.5" thickTop="1"/>
    <row r="48" spans="1:9" s="13" customFormat="1" ht="14.25">
      <c r="A48" s="376"/>
      <c r="B48" s="530" t="s">
        <v>54</v>
      </c>
      <c r="C48" s="530"/>
      <c r="D48" s="530"/>
      <c r="E48" s="530"/>
      <c r="F48" s="530"/>
      <c r="G48" s="530"/>
      <c r="H48" s="377"/>
      <c r="I48" s="377"/>
    </row>
    <row r="49" spans="1:9" s="13" customFormat="1" ht="14.25">
      <c r="A49" s="376"/>
      <c r="B49" s="378"/>
      <c r="C49" s="378"/>
      <c r="D49" s="378"/>
      <c r="E49" s="378"/>
      <c r="F49" s="378"/>
      <c r="G49" s="378"/>
      <c r="H49" s="378"/>
      <c r="I49" s="378"/>
    </row>
    <row r="50" spans="1:9" s="13" customFormat="1" ht="14.25">
      <c r="A50" s="376"/>
      <c r="B50" s="379"/>
      <c r="C50" s="379"/>
      <c r="D50" s="379"/>
      <c r="E50" s="379"/>
      <c r="F50" s="379"/>
      <c r="G50" s="379"/>
      <c r="H50" s="378"/>
      <c r="I50" s="378"/>
    </row>
    <row r="51" spans="1:9" s="13" customFormat="1" ht="14.25">
      <c r="A51" s="376"/>
      <c r="B51" s="379"/>
      <c r="C51" s="379"/>
      <c r="D51" s="379"/>
      <c r="E51" s="379"/>
      <c r="F51" s="379"/>
      <c r="G51" s="379"/>
      <c r="H51" s="378"/>
      <c r="I51" s="378"/>
    </row>
    <row r="52" spans="1:9" s="13" customFormat="1" ht="14.25">
      <c r="A52" s="376"/>
      <c r="B52" s="379"/>
      <c r="C52" s="379"/>
      <c r="D52" s="379"/>
      <c r="E52" s="379"/>
      <c r="F52" s="379"/>
      <c r="G52" s="379"/>
      <c r="H52" s="378"/>
      <c r="I52" s="378"/>
    </row>
    <row r="53" spans="1:9" s="13" customFormat="1" ht="14.25">
      <c r="A53" s="376"/>
      <c r="B53" s="379"/>
      <c r="C53" s="379"/>
      <c r="D53" s="379"/>
      <c r="E53" s="379"/>
      <c r="F53" s="379"/>
      <c r="G53" s="379"/>
      <c r="H53" s="378"/>
      <c r="I53" s="378"/>
    </row>
    <row r="54" spans="1:9" s="13" customFormat="1" ht="14.25">
      <c r="A54" s="376"/>
      <c r="B54" s="379"/>
      <c r="C54" s="379"/>
      <c r="D54" s="379"/>
      <c r="E54" s="379"/>
      <c r="F54" s="379"/>
      <c r="G54" s="379"/>
      <c r="H54" s="378"/>
      <c r="I54" s="378"/>
    </row>
    <row r="55" spans="1:9" s="13" customFormat="1" ht="9" customHeight="1">
      <c r="A55" s="376"/>
      <c r="B55" s="379"/>
      <c r="C55" s="379"/>
      <c r="D55" s="379"/>
      <c r="E55" s="379"/>
      <c r="F55" s="379"/>
      <c r="G55" s="379"/>
      <c r="H55" s="378"/>
      <c r="I55" s="378"/>
    </row>
    <row r="63" spans="1:9">
      <c r="C63" s="483"/>
    </row>
    <row r="70" spans="4:4">
      <c r="D70" s="474"/>
    </row>
  </sheetData>
  <customSheetViews>
    <customSheetView guid="{05A24B3F-0046-4A93-964B-C8E884CA78A3}" showGridLines="0">
      <selection activeCell="J28" sqref="J28"/>
      <rowBreaks count="1" manualBreakCount="1">
        <brk id="55" max="6" man="1"/>
      </rowBreaks>
      <pageMargins left="0.70866141732283472" right="0.70866141732283472" top="0.74803149606299213" bottom="0.74803149606299213" header="0.31496062992125984" footer="0.31496062992125984"/>
      <pageSetup scale="60" orientation="landscape" r:id="rId1"/>
    </customSheetView>
    <customSheetView guid="{AB7C7113-F865-4779-9FA4-3A0AD2C9E93A}" showGridLines="0">
      <selection activeCell="B2" sqref="B2:G2"/>
      <rowBreaks count="1" manualBreakCount="1">
        <brk id="55" max="6" man="1"/>
      </rowBreaks>
      <pageMargins left="0.70866141732283472" right="0.70866141732283472" top="0.74803149606299213" bottom="0.74803149606299213" header="0.31496062992125984" footer="0.31496062992125984"/>
      <pageSetup scale="60" orientation="landscape" r:id="rId2"/>
    </customSheetView>
  </customSheetViews>
  <mergeCells count="3">
    <mergeCell ref="B2:G2"/>
    <mergeCell ref="D3:E3"/>
    <mergeCell ref="B48:G48"/>
  </mergeCells>
  <printOptions horizontalCentered="1"/>
  <pageMargins left="0.70866141732283472" right="0.70866141732283472" top="0.74803149606299213" bottom="0.74803149606299213" header="0.31496062992125984" footer="0.31496062992125984"/>
  <pageSetup scale="60" orientation="landscape" r:id="rId3"/>
  <rowBreaks count="1" manualBreakCount="1">
    <brk id="55" max="6"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00B050"/>
    <pageSetUpPr fitToPage="1"/>
  </sheetPr>
  <dimension ref="A1:IV70"/>
  <sheetViews>
    <sheetView showGridLines="0" view="pageBreakPreview" topLeftCell="B38" zoomScale="85" zoomScaleNormal="100" zoomScaleSheetLayoutView="85" workbookViewId="0">
      <selection activeCell="B4" sqref="B4"/>
    </sheetView>
  </sheetViews>
  <sheetFormatPr baseColWidth="10" defaultRowHeight="12.75"/>
  <cols>
    <col min="1" max="1" width="1.28515625" style="92" customWidth="1"/>
    <col min="2" max="2" width="73" style="92" customWidth="1"/>
    <col min="3" max="3" width="20.5703125" style="92" customWidth="1"/>
    <col min="4" max="4" width="23.42578125" style="92" bestFit="1" customWidth="1"/>
    <col min="5" max="5" width="23.7109375" style="92" bestFit="1" customWidth="1"/>
    <col min="6" max="6" width="23.28515625" style="92" customWidth="1"/>
    <col min="7" max="7" width="25.85546875" style="92" customWidth="1"/>
    <col min="8" max="8" width="0.85546875" style="92" customWidth="1"/>
    <col min="9" max="16384" width="11.42578125" style="92"/>
  </cols>
  <sheetData>
    <row r="1" spans="2:7" s="67" customFormat="1" ht="6" customHeight="1" thickBot="1">
      <c r="B1" s="64"/>
      <c r="C1" s="65"/>
      <c r="D1" s="66"/>
      <c r="E1" s="66"/>
      <c r="F1" s="64"/>
      <c r="G1" s="64"/>
    </row>
    <row r="2" spans="2:7" s="67" customFormat="1" ht="81.75" customHeight="1" thickTop="1">
      <c r="B2" s="532" t="s">
        <v>374</v>
      </c>
      <c r="C2" s="533"/>
      <c r="D2" s="533"/>
      <c r="E2" s="533"/>
      <c r="F2" s="533"/>
      <c r="G2" s="534"/>
    </row>
    <row r="3" spans="2:7" s="67" customFormat="1" ht="3.75" customHeight="1">
      <c r="B3" s="68"/>
      <c r="C3" s="69"/>
      <c r="D3" s="535"/>
      <c r="E3" s="535"/>
      <c r="F3" s="69"/>
      <c r="G3" s="70"/>
    </row>
    <row r="4" spans="2:7" s="67" customFormat="1">
      <c r="B4" s="71" t="s">
        <v>426</v>
      </c>
      <c r="C4" s="72"/>
      <c r="D4" s="73"/>
      <c r="E4" s="73"/>
      <c r="F4" s="74"/>
      <c r="G4" s="75" t="s">
        <v>425</v>
      </c>
    </row>
    <row r="5" spans="2:7" s="67" customFormat="1" ht="13.5" thickBot="1">
      <c r="B5" s="76"/>
      <c r="C5" s="77"/>
      <c r="D5" s="77"/>
      <c r="E5" s="77"/>
      <c r="F5" s="77"/>
      <c r="G5" s="78"/>
    </row>
    <row r="6" spans="2:7" s="67" customFormat="1" ht="6" customHeight="1" thickTop="1" thickBot="1">
      <c r="B6" s="79"/>
      <c r="C6" s="79"/>
      <c r="D6" s="79"/>
      <c r="E6" s="79"/>
      <c r="F6" s="79"/>
      <c r="G6" s="79"/>
    </row>
    <row r="7" spans="2:7" s="67" customFormat="1" ht="29.25" customHeight="1" thickTop="1">
      <c r="B7" s="80" t="s">
        <v>55</v>
      </c>
      <c r="C7" s="81" t="s">
        <v>56</v>
      </c>
      <c r="D7" s="81" t="s">
        <v>57</v>
      </c>
      <c r="E7" s="81" t="s">
        <v>58</v>
      </c>
      <c r="F7" s="81" t="s">
        <v>59</v>
      </c>
      <c r="G7" s="82" t="s">
        <v>60</v>
      </c>
    </row>
    <row r="8" spans="2:7" s="87" customFormat="1" ht="18" customHeight="1" thickBot="1">
      <c r="B8" s="83"/>
      <c r="C8" s="84">
        <v>1</v>
      </c>
      <c r="D8" s="84">
        <v>2</v>
      </c>
      <c r="E8" s="84">
        <v>3</v>
      </c>
      <c r="F8" s="85" t="s">
        <v>61</v>
      </c>
      <c r="G8" s="86" t="s">
        <v>62</v>
      </c>
    </row>
    <row r="9" spans="2:7" s="67" customFormat="1" ht="6" customHeight="1" thickTop="1" thickBot="1">
      <c r="B9" s="88"/>
      <c r="C9" s="88"/>
      <c r="D9" s="88"/>
      <c r="E9" s="88"/>
      <c r="F9" s="88"/>
      <c r="G9" s="88"/>
    </row>
    <row r="10" spans="2:7" ht="27" customHeight="1" thickTop="1">
      <c r="B10" s="89" t="s">
        <v>63</v>
      </c>
      <c r="C10" s="90"/>
      <c r="D10" s="90"/>
      <c r="E10" s="90"/>
      <c r="F10" s="90"/>
      <c r="G10" s="91"/>
    </row>
    <row r="11" spans="2:7" ht="16.5" customHeight="1">
      <c r="B11" s="93"/>
      <c r="C11" s="94"/>
      <c r="D11" s="94"/>
      <c r="E11" s="94"/>
      <c r="F11" s="94"/>
      <c r="G11" s="95"/>
    </row>
    <row r="12" spans="2:7" ht="20.25" customHeight="1">
      <c r="B12" s="96" t="s">
        <v>64</v>
      </c>
      <c r="C12" s="97">
        <f>SUM(C13:C20)</f>
        <v>128552.92</v>
      </c>
      <c r="D12" s="97">
        <f>SUM(D13:D20)</f>
        <v>44726871.770000003</v>
      </c>
      <c r="E12" s="97">
        <f>SUM(E13:E20)</f>
        <v>44851278.409999996</v>
      </c>
      <c r="F12" s="97">
        <f>SUM(F13:F20)</f>
        <v>4146.280000009835</v>
      </c>
      <c r="G12" s="98">
        <f>F12-C12</f>
        <v>-124406.63999999016</v>
      </c>
    </row>
    <row r="13" spans="2:7" ht="15.75" customHeight="1">
      <c r="B13" s="93"/>
      <c r="C13" s="99"/>
      <c r="D13" s="99"/>
      <c r="E13" s="99"/>
      <c r="F13" s="100"/>
      <c r="G13" s="101"/>
    </row>
    <row r="14" spans="2:7" ht="15" customHeight="1">
      <c r="B14" s="102" t="s">
        <v>65</v>
      </c>
      <c r="C14" s="10">
        <v>116724.95</v>
      </c>
      <c r="D14" s="10">
        <v>44726756.270000003</v>
      </c>
      <c r="E14" s="10">
        <v>44841211.159999996</v>
      </c>
      <c r="F14" s="103">
        <f t="shared" ref="F14:F20" si="0">C14+D14-E14</f>
        <v>2270.0600000098348</v>
      </c>
      <c r="G14" s="104">
        <f>F14-C14</f>
        <v>-114454.88999999016</v>
      </c>
    </row>
    <row r="15" spans="2:7" ht="15" customHeight="1">
      <c r="B15" s="102" t="s">
        <v>66</v>
      </c>
      <c r="C15" s="10">
        <v>1879.72</v>
      </c>
      <c r="D15" s="10">
        <v>115.5</v>
      </c>
      <c r="E15" s="10">
        <v>119</v>
      </c>
      <c r="F15" s="103">
        <f t="shared" si="0"/>
        <v>1876.22</v>
      </c>
      <c r="G15" s="104">
        <f t="shared" ref="G15:G35" si="1">F15-C15</f>
        <v>-3.5</v>
      </c>
    </row>
    <row r="16" spans="2:7" ht="15" customHeight="1">
      <c r="B16" s="102" t="s">
        <v>67</v>
      </c>
      <c r="C16" s="10">
        <v>9948.25</v>
      </c>
      <c r="D16" s="10"/>
      <c r="E16" s="10">
        <v>9948.25</v>
      </c>
      <c r="F16" s="103">
        <f t="shared" si="0"/>
        <v>0</v>
      </c>
      <c r="G16" s="104">
        <f t="shared" si="1"/>
        <v>-9948.25</v>
      </c>
    </row>
    <row r="17" spans="2:7" ht="15" customHeight="1">
      <c r="B17" s="102" t="s">
        <v>68</v>
      </c>
      <c r="C17" s="10"/>
      <c r="D17" s="10"/>
      <c r="E17" s="10"/>
      <c r="F17" s="103">
        <f t="shared" si="0"/>
        <v>0</v>
      </c>
      <c r="G17" s="104">
        <f t="shared" si="1"/>
        <v>0</v>
      </c>
    </row>
    <row r="18" spans="2:7" ht="15" customHeight="1">
      <c r="B18" s="102" t="s">
        <v>69</v>
      </c>
      <c r="C18" s="10"/>
      <c r="D18" s="10"/>
      <c r="E18" s="10"/>
      <c r="F18" s="103">
        <f t="shared" si="0"/>
        <v>0</v>
      </c>
      <c r="G18" s="104">
        <f t="shared" si="1"/>
        <v>0</v>
      </c>
    </row>
    <row r="19" spans="2:7" ht="15" customHeight="1">
      <c r="B19" s="102" t="s">
        <v>70</v>
      </c>
      <c r="C19" s="10"/>
      <c r="D19" s="10"/>
      <c r="E19" s="10"/>
      <c r="F19" s="103">
        <f t="shared" si="0"/>
        <v>0</v>
      </c>
      <c r="G19" s="104">
        <f t="shared" si="1"/>
        <v>0</v>
      </c>
    </row>
    <row r="20" spans="2:7" ht="15" customHeight="1">
      <c r="B20" s="102" t="s">
        <v>71</v>
      </c>
      <c r="C20" s="10"/>
      <c r="D20" s="10"/>
      <c r="E20" s="10"/>
      <c r="F20" s="103">
        <f t="shared" si="0"/>
        <v>0</v>
      </c>
      <c r="G20" s="104">
        <f t="shared" si="1"/>
        <v>0</v>
      </c>
    </row>
    <row r="21" spans="2:7" ht="18.75" customHeight="1">
      <c r="B21" s="93"/>
      <c r="C21" s="100"/>
      <c r="D21" s="100"/>
      <c r="E21" s="100"/>
      <c r="F21" s="100"/>
      <c r="G21" s="101"/>
    </row>
    <row r="22" spans="2:7" ht="15" customHeight="1">
      <c r="B22" s="93"/>
      <c r="C22" s="100"/>
      <c r="D22" s="100"/>
      <c r="E22" s="100"/>
      <c r="F22" s="100"/>
      <c r="G22" s="101"/>
    </row>
    <row r="23" spans="2:7" ht="18.75" customHeight="1">
      <c r="B23" s="105"/>
      <c r="C23" s="100"/>
      <c r="D23" s="100"/>
      <c r="E23" s="100"/>
      <c r="F23" s="100"/>
      <c r="G23" s="101"/>
    </row>
    <row r="24" spans="2:7">
      <c r="B24" s="105"/>
      <c r="C24" s="100"/>
      <c r="D24" s="100"/>
      <c r="E24" s="100"/>
      <c r="F24" s="100"/>
      <c r="G24" s="101"/>
    </row>
    <row r="25" spans="2:7" ht="19.5" customHeight="1">
      <c r="B25" s="96" t="s">
        <v>72</v>
      </c>
      <c r="C25" s="97">
        <f>SUM(C26:C35)</f>
        <v>11192153.91</v>
      </c>
      <c r="D25" s="97">
        <f>SUM(D26:D35)</f>
        <v>1830934.11</v>
      </c>
      <c r="E25" s="97">
        <f>SUM(E26:E35)</f>
        <v>173010.6</v>
      </c>
      <c r="F25" s="97">
        <f>SUM(F26:F35)</f>
        <v>12850077.42</v>
      </c>
      <c r="G25" s="98">
        <f t="shared" si="1"/>
        <v>1657923.5099999998</v>
      </c>
    </row>
    <row r="26" spans="2:7">
      <c r="B26" s="105"/>
      <c r="C26" s="106"/>
      <c r="D26" s="106"/>
      <c r="E26" s="106"/>
      <c r="F26" s="107"/>
      <c r="G26" s="108"/>
    </row>
    <row r="27" spans="2:7" ht="15" customHeight="1">
      <c r="B27" s="102" t="s">
        <v>73</v>
      </c>
      <c r="C27" s="10"/>
      <c r="D27" s="10"/>
      <c r="E27" s="10"/>
      <c r="F27" s="103">
        <f>C27+D27-E27</f>
        <v>0</v>
      </c>
      <c r="G27" s="104">
        <f t="shared" si="1"/>
        <v>0</v>
      </c>
    </row>
    <row r="28" spans="2:7" ht="15" customHeight="1">
      <c r="B28" s="102" t="s">
        <v>74</v>
      </c>
      <c r="C28" s="10"/>
      <c r="D28" s="10"/>
      <c r="E28" s="10"/>
      <c r="F28" s="103">
        <f t="shared" ref="F28:F35" si="2">C28+D28-E28</f>
        <v>0</v>
      </c>
      <c r="G28" s="104">
        <f t="shared" si="1"/>
        <v>0</v>
      </c>
    </row>
    <row r="29" spans="2:7" ht="15" customHeight="1">
      <c r="B29" s="102" t="s">
        <v>37</v>
      </c>
      <c r="C29" s="10">
        <v>10032500</v>
      </c>
      <c r="D29" s="10"/>
      <c r="E29" s="10"/>
      <c r="F29" s="103">
        <f t="shared" si="2"/>
        <v>10032500</v>
      </c>
      <c r="G29" s="104">
        <f t="shared" si="1"/>
        <v>0</v>
      </c>
    </row>
    <row r="30" spans="2:7" ht="15" customHeight="1">
      <c r="B30" s="102" t="s">
        <v>38</v>
      </c>
      <c r="C30" s="10">
        <v>1992823.45</v>
      </c>
      <c r="D30" s="10">
        <v>1830934.11</v>
      </c>
      <c r="E30" s="10">
        <v>5028</v>
      </c>
      <c r="F30" s="103">
        <f t="shared" si="2"/>
        <v>3818729.56</v>
      </c>
      <c r="G30" s="104">
        <f t="shared" si="1"/>
        <v>1825906.11</v>
      </c>
    </row>
    <row r="31" spans="2:7" ht="15" customHeight="1">
      <c r="B31" s="102" t="s">
        <v>75</v>
      </c>
      <c r="C31" s="10"/>
      <c r="D31" s="10"/>
      <c r="E31" s="10"/>
      <c r="F31" s="103">
        <f t="shared" si="2"/>
        <v>0</v>
      </c>
      <c r="G31" s="104">
        <f t="shared" si="1"/>
        <v>0</v>
      </c>
    </row>
    <row r="32" spans="2:7" ht="15" customHeight="1">
      <c r="B32" s="102" t="s">
        <v>76</v>
      </c>
      <c r="C32" s="10">
        <v>-833169.54</v>
      </c>
      <c r="D32" s="10"/>
      <c r="E32" s="10">
        <v>167982.6</v>
      </c>
      <c r="F32" s="103">
        <f t="shared" si="2"/>
        <v>-1001152.14</v>
      </c>
      <c r="G32" s="104">
        <f t="shared" si="1"/>
        <v>-167982.59999999998</v>
      </c>
    </row>
    <row r="33" spans="1:256" ht="15" customHeight="1">
      <c r="B33" s="102" t="s">
        <v>77</v>
      </c>
      <c r="C33" s="10"/>
      <c r="D33" s="10"/>
      <c r="E33" s="10"/>
      <c r="F33" s="103">
        <f t="shared" si="2"/>
        <v>0</v>
      </c>
      <c r="G33" s="104">
        <f t="shared" si="1"/>
        <v>0</v>
      </c>
    </row>
    <row r="34" spans="1:256" ht="15" customHeight="1">
      <c r="B34" s="102" t="s">
        <v>78</v>
      </c>
      <c r="C34" s="10"/>
      <c r="D34" s="10"/>
      <c r="E34" s="10"/>
      <c r="F34" s="103">
        <f t="shared" si="2"/>
        <v>0</v>
      </c>
      <c r="G34" s="104">
        <f t="shared" si="1"/>
        <v>0</v>
      </c>
    </row>
    <row r="35" spans="1:256" ht="15" customHeight="1">
      <c r="B35" s="102" t="s">
        <v>79</v>
      </c>
      <c r="C35" s="10"/>
      <c r="D35" s="10"/>
      <c r="E35" s="10"/>
      <c r="F35" s="103">
        <f t="shared" si="2"/>
        <v>0</v>
      </c>
      <c r="G35" s="104">
        <f t="shared" si="1"/>
        <v>0</v>
      </c>
    </row>
    <row r="36" spans="1:256">
      <c r="B36" s="105"/>
      <c r="C36" s="100"/>
      <c r="D36" s="100"/>
      <c r="E36" s="100"/>
      <c r="F36" s="100"/>
      <c r="G36" s="101"/>
    </row>
    <row r="37" spans="1:256">
      <c r="B37" s="105"/>
      <c r="C37" s="100"/>
      <c r="D37" s="100"/>
      <c r="E37" s="100"/>
      <c r="F37" s="100"/>
      <c r="G37" s="101"/>
    </row>
    <row r="38" spans="1:256">
      <c r="B38" s="105"/>
      <c r="C38" s="100"/>
      <c r="D38" s="100"/>
      <c r="E38" s="100"/>
      <c r="F38" s="100"/>
      <c r="G38" s="101"/>
    </row>
    <row r="39" spans="1:256">
      <c r="B39" s="105"/>
      <c r="C39" s="100"/>
      <c r="D39" s="100"/>
      <c r="E39" s="100"/>
      <c r="F39" s="100"/>
      <c r="G39" s="101"/>
    </row>
    <row r="40" spans="1:256">
      <c r="B40" s="105"/>
      <c r="C40" s="100"/>
      <c r="D40" s="100"/>
      <c r="E40" s="100"/>
      <c r="F40" s="100"/>
      <c r="G40" s="101"/>
    </row>
    <row r="41" spans="1:256">
      <c r="B41" s="105"/>
      <c r="C41" s="100"/>
      <c r="D41" s="100"/>
      <c r="E41" s="100"/>
      <c r="F41" s="100"/>
      <c r="G41" s="101"/>
    </row>
    <row r="42" spans="1:256">
      <c r="B42" s="109" t="s">
        <v>80</v>
      </c>
      <c r="C42" s="97">
        <f>C12+C25</f>
        <v>11320706.83</v>
      </c>
      <c r="D42" s="97">
        <f>D12+D25</f>
        <v>46557805.880000003</v>
      </c>
      <c r="E42" s="97">
        <f>E12+E25</f>
        <v>45024289.009999998</v>
      </c>
      <c r="F42" s="97">
        <f>F12+F25</f>
        <v>12854223.70000001</v>
      </c>
      <c r="G42" s="98">
        <f>G12+G25</f>
        <v>1533516.8700000097</v>
      </c>
    </row>
    <row r="43" spans="1:256" ht="13.5" thickBot="1">
      <c r="B43" s="110"/>
      <c r="C43" s="111"/>
      <c r="D43" s="111"/>
      <c r="E43" s="111"/>
      <c r="F43" s="111"/>
      <c r="G43" s="112"/>
    </row>
    <row r="44" spans="1:256" ht="13.5" thickTop="1">
      <c r="B44" s="113"/>
      <c r="C44" s="113"/>
      <c r="D44" s="113"/>
      <c r="E44" s="113"/>
      <c r="F44" s="113"/>
      <c r="G44" s="113"/>
    </row>
    <row r="46" spans="1:256">
      <c r="B46" s="531" t="s">
        <v>54</v>
      </c>
      <c r="C46" s="531"/>
      <c r="D46" s="531"/>
      <c r="E46" s="531"/>
      <c r="F46" s="531"/>
      <c r="G46" s="531"/>
      <c r="H46" s="114"/>
      <c r="I46" s="531"/>
      <c r="J46" s="531"/>
      <c r="K46" s="531"/>
      <c r="L46" s="531"/>
      <c r="M46" s="531"/>
      <c r="N46" s="531"/>
      <c r="O46" s="531"/>
      <c r="P46" s="531"/>
      <c r="Q46" s="531"/>
      <c r="R46" s="531"/>
      <c r="S46" s="531"/>
      <c r="T46" s="531"/>
      <c r="U46" s="531"/>
      <c r="V46" s="531"/>
      <c r="W46" s="531"/>
      <c r="X46" s="531"/>
      <c r="Y46" s="531" t="s">
        <v>54</v>
      </c>
      <c r="Z46" s="531"/>
      <c r="AA46" s="531"/>
      <c r="AB46" s="531"/>
      <c r="AC46" s="531"/>
      <c r="AD46" s="531"/>
      <c r="AE46" s="531"/>
      <c r="AF46" s="531"/>
      <c r="AG46" s="531" t="s">
        <v>54</v>
      </c>
      <c r="AH46" s="531"/>
      <c r="AI46" s="531"/>
      <c r="AJ46" s="531"/>
      <c r="AK46" s="531"/>
      <c r="AL46" s="531"/>
      <c r="AM46" s="531"/>
      <c r="AN46" s="531"/>
      <c r="AO46" s="531" t="s">
        <v>54</v>
      </c>
      <c r="AP46" s="531"/>
      <c r="AQ46" s="531"/>
      <c r="AR46" s="531"/>
      <c r="AS46" s="531"/>
      <c r="AT46" s="531"/>
      <c r="AU46" s="531"/>
      <c r="AV46" s="531"/>
      <c r="AW46" s="531" t="s">
        <v>54</v>
      </c>
      <c r="AX46" s="531"/>
      <c r="AY46" s="531"/>
      <c r="AZ46" s="531"/>
      <c r="BA46" s="531"/>
      <c r="BB46" s="531"/>
      <c r="BC46" s="531"/>
      <c r="BD46" s="531"/>
      <c r="BE46" s="531" t="s">
        <v>54</v>
      </c>
      <c r="BF46" s="531"/>
      <c r="BG46" s="531"/>
      <c r="BH46" s="531"/>
      <c r="BI46" s="531"/>
      <c r="BJ46" s="531"/>
      <c r="BK46" s="531"/>
      <c r="BL46" s="531"/>
      <c r="BM46" s="531" t="s">
        <v>54</v>
      </c>
      <c r="BN46" s="531"/>
      <c r="BO46" s="531"/>
      <c r="BP46" s="531"/>
      <c r="BQ46" s="531"/>
      <c r="BR46" s="531"/>
      <c r="BS46" s="531"/>
      <c r="BT46" s="531"/>
      <c r="BU46" s="531" t="s">
        <v>54</v>
      </c>
      <c r="BV46" s="531"/>
      <c r="BW46" s="531"/>
      <c r="BX46" s="531"/>
      <c r="BY46" s="531"/>
      <c r="BZ46" s="531"/>
      <c r="CA46" s="531"/>
      <c r="CB46" s="531"/>
      <c r="CC46" s="531" t="s">
        <v>54</v>
      </c>
      <c r="CD46" s="531"/>
      <c r="CE46" s="531"/>
      <c r="CF46" s="531"/>
      <c r="CG46" s="531"/>
      <c r="CH46" s="531"/>
      <c r="CI46" s="531"/>
      <c r="CJ46" s="531"/>
      <c r="CK46" s="531" t="s">
        <v>54</v>
      </c>
      <c r="CL46" s="531"/>
      <c r="CM46" s="531"/>
      <c r="CN46" s="531"/>
      <c r="CO46" s="531"/>
      <c r="CP46" s="531"/>
      <c r="CQ46" s="531"/>
      <c r="CR46" s="531"/>
      <c r="CS46" s="531" t="s">
        <v>54</v>
      </c>
      <c r="CT46" s="531"/>
      <c r="CU46" s="531"/>
      <c r="CV46" s="531"/>
      <c r="CW46" s="531"/>
      <c r="CX46" s="531"/>
      <c r="CY46" s="531"/>
      <c r="CZ46" s="531"/>
      <c r="DA46" s="531" t="s">
        <v>54</v>
      </c>
      <c r="DB46" s="531"/>
      <c r="DC46" s="531"/>
      <c r="DD46" s="531"/>
      <c r="DE46" s="531"/>
      <c r="DF46" s="531"/>
      <c r="DG46" s="531"/>
      <c r="DH46" s="531"/>
      <c r="DI46" s="531" t="s">
        <v>54</v>
      </c>
      <c r="DJ46" s="531"/>
      <c r="DK46" s="531"/>
      <c r="DL46" s="531"/>
      <c r="DM46" s="531"/>
      <c r="DN46" s="531"/>
      <c r="DO46" s="531"/>
      <c r="DP46" s="531"/>
      <c r="DQ46" s="531" t="s">
        <v>54</v>
      </c>
      <c r="DR46" s="531"/>
      <c r="DS46" s="531"/>
      <c r="DT46" s="531"/>
      <c r="DU46" s="531"/>
      <c r="DV46" s="531"/>
      <c r="DW46" s="531"/>
      <c r="DX46" s="531"/>
      <c r="DY46" s="531" t="s">
        <v>54</v>
      </c>
      <c r="DZ46" s="531"/>
      <c r="EA46" s="531"/>
      <c r="EB46" s="531"/>
      <c r="EC46" s="531"/>
      <c r="ED46" s="531"/>
      <c r="EE46" s="531"/>
      <c r="EF46" s="531"/>
      <c r="EG46" s="531" t="s">
        <v>54</v>
      </c>
      <c r="EH46" s="531"/>
      <c r="EI46" s="531"/>
      <c r="EJ46" s="531"/>
      <c r="EK46" s="531"/>
      <c r="EL46" s="531"/>
      <c r="EM46" s="531"/>
      <c r="EN46" s="531"/>
      <c r="EO46" s="531" t="s">
        <v>54</v>
      </c>
      <c r="EP46" s="531"/>
      <c r="EQ46" s="531"/>
      <c r="ER46" s="531"/>
      <c r="ES46" s="531"/>
      <c r="ET46" s="531"/>
      <c r="EU46" s="531"/>
      <c r="EV46" s="531"/>
      <c r="EW46" s="531" t="s">
        <v>54</v>
      </c>
      <c r="EX46" s="531"/>
      <c r="EY46" s="531"/>
      <c r="EZ46" s="531"/>
      <c r="FA46" s="531"/>
      <c r="FB46" s="531"/>
      <c r="FC46" s="531"/>
      <c r="FD46" s="531"/>
      <c r="FE46" s="531" t="s">
        <v>54</v>
      </c>
      <c r="FF46" s="531"/>
      <c r="FG46" s="531"/>
      <c r="FH46" s="531"/>
      <c r="FI46" s="531"/>
      <c r="FJ46" s="531"/>
      <c r="FK46" s="531"/>
      <c r="FL46" s="531"/>
      <c r="FM46" s="531" t="s">
        <v>54</v>
      </c>
      <c r="FN46" s="531"/>
      <c r="FO46" s="531"/>
      <c r="FP46" s="531"/>
      <c r="FQ46" s="531"/>
      <c r="FR46" s="531"/>
      <c r="FS46" s="531"/>
      <c r="FT46" s="531"/>
      <c r="FU46" s="531" t="s">
        <v>54</v>
      </c>
      <c r="FV46" s="531"/>
      <c r="FW46" s="531"/>
      <c r="FX46" s="531"/>
      <c r="FY46" s="531"/>
      <c r="FZ46" s="531"/>
      <c r="GA46" s="531"/>
      <c r="GB46" s="531"/>
      <c r="GC46" s="531" t="s">
        <v>54</v>
      </c>
      <c r="GD46" s="531"/>
      <c r="GE46" s="531"/>
      <c r="GF46" s="531"/>
      <c r="GG46" s="531"/>
      <c r="GH46" s="531"/>
      <c r="GI46" s="531"/>
      <c r="GJ46" s="531"/>
      <c r="GK46" s="531" t="s">
        <v>54</v>
      </c>
      <c r="GL46" s="531"/>
      <c r="GM46" s="531"/>
      <c r="GN46" s="531"/>
      <c r="GO46" s="531"/>
      <c r="GP46" s="531"/>
      <c r="GQ46" s="531"/>
      <c r="GR46" s="531"/>
      <c r="GS46" s="531" t="s">
        <v>54</v>
      </c>
      <c r="GT46" s="531"/>
      <c r="GU46" s="531"/>
      <c r="GV46" s="531"/>
      <c r="GW46" s="531"/>
      <c r="GX46" s="531"/>
      <c r="GY46" s="531"/>
      <c r="GZ46" s="531"/>
      <c r="HA46" s="531" t="s">
        <v>54</v>
      </c>
      <c r="HB46" s="531"/>
      <c r="HC46" s="531"/>
      <c r="HD46" s="531"/>
      <c r="HE46" s="531"/>
      <c r="HF46" s="531"/>
      <c r="HG46" s="531"/>
      <c r="HH46" s="531"/>
      <c r="HI46" s="531" t="s">
        <v>54</v>
      </c>
      <c r="HJ46" s="531"/>
      <c r="HK46" s="531"/>
      <c r="HL46" s="531"/>
      <c r="HM46" s="531"/>
      <c r="HN46" s="531"/>
      <c r="HO46" s="531"/>
      <c r="HP46" s="531"/>
      <c r="HQ46" s="531" t="s">
        <v>54</v>
      </c>
      <c r="HR46" s="531"/>
      <c r="HS46" s="531"/>
      <c r="HT46" s="531"/>
      <c r="HU46" s="531"/>
      <c r="HV46" s="531"/>
      <c r="HW46" s="531"/>
      <c r="HX46" s="531"/>
      <c r="HY46" s="531" t="s">
        <v>54</v>
      </c>
      <c r="HZ46" s="531"/>
      <c r="IA46" s="531"/>
      <c r="IB46" s="531"/>
      <c r="IC46" s="531"/>
      <c r="ID46" s="531"/>
      <c r="IE46" s="531"/>
      <c r="IF46" s="531"/>
      <c r="IG46" s="531" t="s">
        <v>54</v>
      </c>
      <c r="IH46" s="531"/>
      <c r="II46" s="531"/>
      <c r="IJ46" s="531"/>
      <c r="IK46" s="531"/>
      <c r="IL46" s="531"/>
      <c r="IM46" s="531"/>
      <c r="IN46" s="531"/>
      <c r="IO46" s="531" t="s">
        <v>54</v>
      </c>
      <c r="IP46" s="531"/>
      <c r="IQ46" s="531"/>
      <c r="IR46" s="531"/>
      <c r="IS46" s="531"/>
      <c r="IT46" s="531"/>
      <c r="IU46" s="531"/>
      <c r="IV46" s="531"/>
    </row>
    <row r="47" spans="1:256">
      <c r="A47" s="115"/>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c r="BT47" s="115"/>
      <c r="BU47" s="115"/>
      <c r="BV47" s="115"/>
      <c r="BW47" s="115"/>
      <c r="BX47" s="115"/>
      <c r="BY47" s="115"/>
      <c r="BZ47" s="115"/>
      <c r="CA47" s="115"/>
      <c r="CB47" s="115"/>
      <c r="CC47" s="115"/>
      <c r="CD47" s="115"/>
      <c r="CE47" s="115"/>
      <c r="CF47" s="115"/>
      <c r="CG47" s="115"/>
      <c r="CH47" s="115"/>
      <c r="CI47" s="115"/>
      <c r="CJ47" s="115"/>
      <c r="CK47" s="115"/>
      <c r="CL47" s="115"/>
      <c r="CM47" s="115"/>
      <c r="CN47" s="115"/>
      <c r="CO47" s="115"/>
      <c r="CP47" s="115"/>
      <c r="CQ47" s="115"/>
      <c r="CR47" s="115"/>
      <c r="CS47" s="115"/>
      <c r="CT47" s="115"/>
      <c r="CU47" s="115"/>
      <c r="CV47" s="115"/>
      <c r="CW47" s="115"/>
      <c r="CX47" s="115"/>
      <c r="CY47" s="115"/>
      <c r="CZ47" s="115"/>
      <c r="DA47" s="115"/>
      <c r="DB47" s="115"/>
      <c r="DC47" s="115"/>
      <c r="DD47" s="115"/>
      <c r="DE47" s="115"/>
      <c r="DF47" s="115"/>
      <c r="DG47" s="115"/>
      <c r="DH47" s="115"/>
      <c r="DI47" s="115"/>
      <c r="DJ47" s="115"/>
      <c r="DK47" s="115"/>
      <c r="DL47" s="115"/>
      <c r="DM47" s="115"/>
      <c r="DN47" s="115"/>
      <c r="DO47" s="115"/>
      <c r="DP47" s="115"/>
      <c r="DQ47" s="115"/>
      <c r="DR47" s="115"/>
      <c r="DS47" s="115"/>
      <c r="DT47" s="115"/>
      <c r="DU47" s="115"/>
      <c r="DV47" s="115"/>
      <c r="DW47" s="115"/>
      <c r="DX47" s="115"/>
      <c r="DY47" s="115"/>
      <c r="DZ47" s="115"/>
      <c r="EA47" s="115"/>
      <c r="EB47" s="115"/>
      <c r="EC47" s="115"/>
      <c r="ED47" s="115"/>
      <c r="EE47" s="115"/>
      <c r="EF47" s="115"/>
      <c r="EG47" s="115"/>
      <c r="EH47" s="115"/>
      <c r="EI47" s="115"/>
      <c r="EJ47" s="115"/>
      <c r="EK47" s="115"/>
      <c r="EL47" s="115"/>
      <c r="EM47" s="115"/>
      <c r="EN47" s="115"/>
      <c r="EO47" s="115"/>
      <c r="EP47" s="115"/>
      <c r="EQ47" s="115"/>
      <c r="ER47" s="115"/>
      <c r="ES47" s="115"/>
      <c r="ET47" s="115"/>
      <c r="EU47" s="115"/>
      <c r="EV47" s="115"/>
      <c r="EW47" s="115"/>
      <c r="EX47" s="115"/>
      <c r="EY47" s="115"/>
      <c r="EZ47" s="115"/>
      <c r="FA47" s="115"/>
      <c r="FB47" s="115"/>
      <c r="FC47" s="115"/>
      <c r="FD47" s="115"/>
      <c r="FE47" s="115"/>
      <c r="FF47" s="115"/>
      <c r="FG47" s="115"/>
      <c r="FH47" s="115"/>
      <c r="FI47" s="115"/>
      <c r="FJ47" s="115"/>
      <c r="FK47" s="115"/>
      <c r="FL47" s="115"/>
      <c r="FM47" s="115"/>
      <c r="FN47" s="115"/>
      <c r="FO47" s="115"/>
      <c r="FP47" s="115"/>
      <c r="FQ47" s="115"/>
      <c r="FR47" s="115"/>
      <c r="FS47" s="115"/>
      <c r="FT47" s="115"/>
      <c r="FU47" s="115"/>
      <c r="FV47" s="115"/>
      <c r="FW47" s="115"/>
      <c r="FX47" s="115"/>
      <c r="FY47" s="115"/>
      <c r="FZ47" s="115"/>
      <c r="GA47" s="115"/>
      <c r="GB47" s="115"/>
      <c r="GC47" s="115"/>
      <c r="GD47" s="115"/>
      <c r="GE47" s="115"/>
      <c r="GF47" s="115"/>
      <c r="GG47" s="115"/>
      <c r="GH47" s="115"/>
      <c r="GI47" s="115"/>
      <c r="GJ47" s="115"/>
      <c r="GK47" s="115"/>
      <c r="GL47" s="115"/>
      <c r="GM47" s="115"/>
      <c r="GN47" s="115"/>
      <c r="GO47" s="115"/>
      <c r="GP47" s="115"/>
      <c r="GQ47" s="115"/>
      <c r="GR47" s="115"/>
      <c r="GS47" s="115"/>
      <c r="GT47" s="115"/>
      <c r="GU47" s="115"/>
      <c r="GV47" s="115"/>
      <c r="GW47" s="115"/>
      <c r="GX47" s="115"/>
      <c r="GY47" s="115"/>
      <c r="GZ47" s="115"/>
      <c r="HA47" s="115"/>
      <c r="HB47" s="115"/>
      <c r="HC47" s="115"/>
      <c r="HD47" s="115"/>
      <c r="HE47" s="115"/>
      <c r="HF47" s="115"/>
      <c r="HG47" s="115"/>
      <c r="HH47" s="115"/>
      <c r="HI47" s="115"/>
      <c r="HJ47" s="115"/>
      <c r="HK47" s="115"/>
      <c r="HL47" s="115"/>
      <c r="HM47" s="115"/>
      <c r="HN47" s="115"/>
      <c r="HO47" s="115"/>
      <c r="HP47" s="115"/>
      <c r="HQ47" s="115"/>
      <c r="HR47" s="115"/>
      <c r="HS47" s="115"/>
      <c r="HT47" s="115"/>
      <c r="HU47" s="115"/>
      <c r="HV47" s="115"/>
      <c r="HW47" s="115"/>
      <c r="HX47" s="115"/>
      <c r="HY47" s="115"/>
      <c r="HZ47" s="115"/>
      <c r="IA47" s="115"/>
      <c r="IB47" s="115"/>
      <c r="IC47" s="115"/>
      <c r="ID47" s="115"/>
      <c r="IE47" s="115"/>
      <c r="IF47" s="115"/>
      <c r="IG47" s="115"/>
      <c r="IH47" s="115"/>
      <c r="II47" s="115"/>
      <c r="IJ47" s="115"/>
      <c r="IK47" s="115"/>
      <c r="IL47" s="115"/>
      <c r="IM47" s="115"/>
      <c r="IN47" s="115"/>
      <c r="IO47" s="115"/>
      <c r="IP47" s="115"/>
      <c r="IQ47" s="115"/>
      <c r="IR47" s="115"/>
      <c r="IS47" s="115"/>
      <c r="IT47" s="115"/>
      <c r="IU47" s="115"/>
      <c r="IV47" s="115"/>
    </row>
    <row r="48" spans="1:256">
      <c r="A48" s="115"/>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c r="BT48" s="115"/>
      <c r="BU48" s="115"/>
      <c r="BV48" s="115"/>
      <c r="BW48" s="115"/>
      <c r="BX48" s="115"/>
      <c r="BY48" s="115"/>
      <c r="BZ48" s="115"/>
      <c r="CA48" s="115"/>
      <c r="CB48" s="115"/>
      <c r="CC48" s="115"/>
      <c r="CD48" s="115"/>
      <c r="CE48" s="115"/>
      <c r="CF48" s="115"/>
      <c r="CG48" s="115"/>
      <c r="CH48" s="115"/>
      <c r="CI48" s="115"/>
      <c r="CJ48" s="115"/>
      <c r="CK48" s="115"/>
      <c r="CL48" s="115"/>
      <c r="CM48" s="115"/>
      <c r="CN48" s="115"/>
      <c r="CO48" s="115"/>
      <c r="CP48" s="115"/>
      <c r="CQ48" s="115"/>
      <c r="CR48" s="115"/>
      <c r="CS48" s="115"/>
      <c r="CT48" s="115"/>
      <c r="CU48" s="115"/>
      <c r="CV48" s="115"/>
      <c r="CW48" s="115"/>
      <c r="CX48" s="115"/>
      <c r="CY48" s="115"/>
      <c r="CZ48" s="115"/>
      <c r="DA48" s="115"/>
      <c r="DB48" s="115"/>
      <c r="DC48" s="115"/>
      <c r="DD48" s="115"/>
      <c r="DE48" s="115"/>
      <c r="DF48" s="115"/>
      <c r="DG48" s="115"/>
      <c r="DH48" s="115"/>
      <c r="DI48" s="115"/>
      <c r="DJ48" s="115"/>
      <c r="DK48" s="115"/>
      <c r="DL48" s="115"/>
      <c r="DM48" s="115"/>
      <c r="DN48" s="115"/>
      <c r="DO48" s="115"/>
      <c r="DP48" s="115"/>
      <c r="DQ48" s="115"/>
      <c r="DR48" s="115"/>
      <c r="DS48" s="115"/>
      <c r="DT48" s="115"/>
      <c r="DU48" s="115"/>
      <c r="DV48" s="115"/>
      <c r="DW48" s="115"/>
      <c r="DX48" s="115"/>
      <c r="DY48" s="115"/>
      <c r="DZ48" s="115"/>
      <c r="EA48" s="115"/>
      <c r="EB48" s="115"/>
      <c r="EC48" s="115"/>
      <c r="ED48" s="115"/>
      <c r="EE48" s="115"/>
      <c r="EF48" s="115"/>
      <c r="EG48" s="115"/>
      <c r="EH48" s="115"/>
      <c r="EI48" s="115"/>
      <c r="EJ48" s="115"/>
      <c r="EK48" s="115"/>
      <c r="EL48" s="115"/>
      <c r="EM48" s="115"/>
      <c r="EN48" s="115"/>
      <c r="EO48" s="115"/>
      <c r="EP48" s="115"/>
      <c r="EQ48" s="115"/>
      <c r="ER48" s="115"/>
      <c r="ES48" s="115"/>
      <c r="ET48" s="115"/>
      <c r="EU48" s="115"/>
      <c r="EV48" s="115"/>
      <c r="EW48" s="115"/>
      <c r="EX48" s="115"/>
      <c r="EY48" s="115"/>
      <c r="EZ48" s="115"/>
      <c r="FA48" s="115"/>
      <c r="FB48" s="115"/>
      <c r="FC48" s="115"/>
      <c r="FD48" s="115"/>
      <c r="FE48" s="115"/>
      <c r="FF48" s="115"/>
      <c r="FG48" s="115"/>
      <c r="FH48" s="115"/>
      <c r="FI48" s="115"/>
      <c r="FJ48" s="115"/>
      <c r="FK48" s="115"/>
      <c r="FL48" s="115"/>
      <c r="FM48" s="115"/>
      <c r="FN48" s="115"/>
      <c r="FO48" s="115"/>
      <c r="FP48" s="115"/>
      <c r="FQ48" s="115"/>
      <c r="FR48" s="115"/>
      <c r="FS48" s="115"/>
      <c r="FT48" s="115"/>
      <c r="FU48" s="115"/>
      <c r="FV48" s="115"/>
      <c r="FW48" s="115"/>
      <c r="FX48" s="115"/>
      <c r="FY48" s="115"/>
      <c r="FZ48" s="115"/>
      <c r="GA48" s="115"/>
      <c r="GB48" s="115"/>
      <c r="GC48" s="115"/>
      <c r="GD48" s="115"/>
      <c r="GE48" s="115"/>
      <c r="GF48" s="115"/>
      <c r="GG48" s="115"/>
      <c r="GH48" s="115"/>
      <c r="GI48" s="115"/>
      <c r="GJ48" s="115"/>
      <c r="GK48" s="115"/>
      <c r="GL48" s="115"/>
      <c r="GM48" s="115"/>
      <c r="GN48" s="115"/>
      <c r="GO48" s="115"/>
      <c r="GP48" s="115"/>
      <c r="GQ48" s="115"/>
      <c r="GR48" s="115"/>
      <c r="GS48" s="115"/>
      <c r="GT48" s="115"/>
      <c r="GU48" s="115"/>
      <c r="GV48" s="115"/>
      <c r="GW48" s="115"/>
      <c r="GX48" s="115"/>
      <c r="GY48" s="115"/>
      <c r="GZ48" s="115"/>
      <c r="HA48" s="115"/>
      <c r="HB48" s="115"/>
      <c r="HC48" s="115"/>
      <c r="HD48" s="115"/>
      <c r="HE48" s="115"/>
      <c r="HF48" s="115"/>
      <c r="HG48" s="115"/>
      <c r="HH48" s="115"/>
      <c r="HI48" s="115"/>
      <c r="HJ48" s="115"/>
      <c r="HK48" s="115"/>
      <c r="HL48" s="115"/>
      <c r="HM48" s="115"/>
      <c r="HN48" s="115"/>
      <c r="HO48" s="115"/>
      <c r="HP48" s="115"/>
      <c r="HQ48" s="115"/>
      <c r="HR48" s="115"/>
      <c r="HS48" s="115"/>
      <c r="HT48" s="115"/>
      <c r="HU48" s="115"/>
      <c r="HV48" s="115"/>
      <c r="HW48" s="115"/>
      <c r="HX48" s="115"/>
      <c r="HY48" s="115"/>
      <c r="HZ48" s="115"/>
      <c r="IA48" s="115"/>
      <c r="IB48" s="115"/>
      <c r="IC48" s="115"/>
      <c r="ID48" s="115"/>
      <c r="IE48" s="115"/>
      <c r="IF48" s="115"/>
      <c r="IG48" s="115"/>
      <c r="IH48" s="115"/>
      <c r="II48" s="115"/>
      <c r="IJ48" s="115"/>
      <c r="IK48" s="115"/>
      <c r="IL48" s="115"/>
      <c r="IM48" s="115"/>
      <c r="IN48" s="115"/>
      <c r="IO48" s="115"/>
      <c r="IP48" s="115"/>
      <c r="IQ48" s="115"/>
      <c r="IR48" s="115"/>
      <c r="IS48" s="115"/>
      <c r="IT48" s="115"/>
      <c r="IU48" s="115"/>
      <c r="IV48" s="115"/>
    </row>
    <row r="49" spans="1:256">
      <c r="A49" s="115"/>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5"/>
      <c r="BR49" s="115"/>
      <c r="BS49" s="115"/>
      <c r="BT49" s="115"/>
      <c r="BU49" s="115"/>
      <c r="BV49" s="115"/>
      <c r="BW49" s="115"/>
      <c r="BX49" s="115"/>
      <c r="BY49" s="115"/>
      <c r="BZ49" s="115"/>
      <c r="CA49" s="115"/>
      <c r="CB49" s="115"/>
      <c r="CC49" s="115"/>
      <c r="CD49" s="115"/>
      <c r="CE49" s="115"/>
      <c r="CF49" s="115"/>
      <c r="CG49" s="115"/>
      <c r="CH49" s="115"/>
      <c r="CI49" s="115"/>
      <c r="CJ49" s="115"/>
      <c r="CK49" s="115"/>
      <c r="CL49" s="115"/>
      <c r="CM49" s="115"/>
      <c r="CN49" s="115"/>
      <c r="CO49" s="115"/>
      <c r="CP49" s="115"/>
      <c r="CQ49" s="115"/>
      <c r="CR49" s="115"/>
      <c r="CS49" s="115"/>
      <c r="CT49" s="115"/>
      <c r="CU49" s="115"/>
      <c r="CV49" s="115"/>
      <c r="CW49" s="115"/>
      <c r="CX49" s="115"/>
      <c r="CY49" s="115"/>
      <c r="CZ49" s="115"/>
      <c r="DA49" s="115"/>
      <c r="DB49" s="115"/>
      <c r="DC49" s="115"/>
      <c r="DD49" s="115"/>
      <c r="DE49" s="115"/>
      <c r="DF49" s="115"/>
      <c r="DG49" s="115"/>
      <c r="DH49" s="115"/>
      <c r="DI49" s="115"/>
      <c r="DJ49" s="115"/>
      <c r="DK49" s="115"/>
      <c r="DL49" s="115"/>
      <c r="DM49" s="115"/>
      <c r="DN49" s="115"/>
      <c r="DO49" s="115"/>
      <c r="DP49" s="115"/>
      <c r="DQ49" s="115"/>
      <c r="DR49" s="115"/>
      <c r="DS49" s="115"/>
      <c r="DT49" s="115"/>
      <c r="DU49" s="115"/>
      <c r="DV49" s="115"/>
      <c r="DW49" s="115"/>
      <c r="DX49" s="115"/>
      <c r="DY49" s="115"/>
      <c r="DZ49" s="115"/>
      <c r="EA49" s="115"/>
      <c r="EB49" s="115"/>
      <c r="EC49" s="115"/>
      <c r="ED49" s="115"/>
      <c r="EE49" s="115"/>
      <c r="EF49" s="115"/>
      <c r="EG49" s="115"/>
      <c r="EH49" s="115"/>
      <c r="EI49" s="115"/>
      <c r="EJ49" s="115"/>
      <c r="EK49" s="115"/>
      <c r="EL49" s="115"/>
      <c r="EM49" s="115"/>
      <c r="EN49" s="115"/>
      <c r="EO49" s="115"/>
      <c r="EP49" s="115"/>
      <c r="EQ49" s="115"/>
      <c r="ER49" s="115"/>
      <c r="ES49" s="115"/>
      <c r="ET49" s="115"/>
      <c r="EU49" s="115"/>
      <c r="EV49" s="115"/>
      <c r="EW49" s="115"/>
      <c r="EX49" s="115"/>
      <c r="EY49" s="115"/>
      <c r="EZ49" s="115"/>
      <c r="FA49" s="115"/>
      <c r="FB49" s="115"/>
      <c r="FC49" s="115"/>
      <c r="FD49" s="115"/>
      <c r="FE49" s="115"/>
      <c r="FF49" s="115"/>
      <c r="FG49" s="115"/>
      <c r="FH49" s="115"/>
      <c r="FI49" s="115"/>
      <c r="FJ49" s="115"/>
      <c r="FK49" s="115"/>
      <c r="FL49" s="115"/>
      <c r="FM49" s="115"/>
      <c r="FN49" s="115"/>
      <c r="FO49" s="115"/>
      <c r="FP49" s="115"/>
      <c r="FQ49" s="115"/>
      <c r="FR49" s="115"/>
      <c r="FS49" s="115"/>
      <c r="FT49" s="115"/>
      <c r="FU49" s="115"/>
      <c r="FV49" s="115"/>
      <c r="FW49" s="115"/>
      <c r="FX49" s="115"/>
      <c r="FY49" s="115"/>
      <c r="FZ49" s="115"/>
      <c r="GA49" s="115"/>
      <c r="GB49" s="115"/>
      <c r="GC49" s="115"/>
      <c r="GD49" s="115"/>
      <c r="GE49" s="115"/>
      <c r="GF49" s="115"/>
      <c r="GG49" s="115"/>
      <c r="GH49" s="115"/>
      <c r="GI49" s="115"/>
      <c r="GJ49" s="115"/>
      <c r="GK49" s="115"/>
      <c r="GL49" s="115"/>
      <c r="GM49" s="115"/>
      <c r="GN49" s="115"/>
      <c r="GO49" s="115"/>
      <c r="GP49" s="115"/>
      <c r="GQ49" s="115"/>
      <c r="GR49" s="115"/>
      <c r="GS49" s="115"/>
      <c r="GT49" s="115"/>
      <c r="GU49" s="115"/>
      <c r="GV49" s="115"/>
      <c r="GW49" s="115"/>
      <c r="GX49" s="115"/>
      <c r="GY49" s="115"/>
      <c r="GZ49" s="115"/>
      <c r="HA49" s="115"/>
      <c r="HB49" s="115"/>
      <c r="HC49" s="115"/>
      <c r="HD49" s="115"/>
      <c r="HE49" s="115"/>
      <c r="HF49" s="115"/>
      <c r="HG49" s="115"/>
      <c r="HH49" s="115"/>
      <c r="HI49" s="115"/>
      <c r="HJ49" s="115"/>
      <c r="HK49" s="115"/>
      <c r="HL49" s="115"/>
      <c r="HM49" s="115"/>
      <c r="HN49" s="115"/>
      <c r="HO49" s="115"/>
      <c r="HP49" s="115"/>
      <c r="HQ49" s="115"/>
      <c r="HR49" s="115"/>
      <c r="HS49" s="115"/>
      <c r="HT49" s="115"/>
      <c r="HU49" s="115"/>
      <c r="HV49" s="115"/>
      <c r="HW49" s="115"/>
      <c r="HX49" s="115"/>
      <c r="HY49" s="115"/>
      <c r="HZ49" s="115"/>
      <c r="IA49" s="115"/>
      <c r="IB49" s="115"/>
      <c r="IC49" s="115"/>
      <c r="ID49" s="115"/>
      <c r="IE49" s="115"/>
      <c r="IF49" s="115"/>
      <c r="IG49" s="115"/>
      <c r="IH49" s="115"/>
      <c r="II49" s="115"/>
      <c r="IJ49" s="115"/>
      <c r="IK49" s="115"/>
      <c r="IL49" s="115"/>
      <c r="IM49" s="115"/>
      <c r="IN49" s="115"/>
      <c r="IO49" s="115"/>
      <c r="IP49" s="115"/>
      <c r="IQ49" s="115"/>
      <c r="IR49" s="115"/>
      <c r="IS49" s="115"/>
      <c r="IT49" s="115"/>
      <c r="IU49" s="115"/>
      <c r="IV49" s="115"/>
    </row>
    <row r="50" spans="1:256">
      <c r="A50" s="115"/>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5"/>
      <c r="BR50" s="115"/>
      <c r="BS50" s="115"/>
      <c r="BT50" s="115"/>
      <c r="BU50" s="115"/>
      <c r="BV50" s="115"/>
      <c r="BW50" s="115"/>
      <c r="BX50" s="115"/>
      <c r="BY50" s="115"/>
      <c r="BZ50" s="115"/>
      <c r="CA50" s="115"/>
      <c r="CB50" s="115"/>
      <c r="CC50" s="115"/>
      <c r="CD50" s="115"/>
      <c r="CE50" s="115"/>
      <c r="CF50" s="115"/>
      <c r="CG50" s="115"/>
      <c r="CH50" s="115"/>
      <c r="CI50" s="115"/>
      <c r="CJ50" s="115"/>
      <c r="CK50" s="115"/>
      <c r="CL50" s="115"/>
      <c r="CM50" s="115"/>
      <c r="CN50" s="115"/>
      <c r="CO50" s="115"/>
      <c r="CP50" s="115"/>
      <c r="CQ50" s="115"/>
      <c r="CR50" s="115"/>
      <c r="CS50" s="115"/>
      <c r="CT50" s="115"/>
      <c r="CU50" s="115"/>
      <c r="CV50" s="115"/>
      <c r="CW50" s="115"/>
      <c r="CX50" s="115"/>
      <c r="CY50" s="115"/>
      <c r="CZ50" s="115"/>
      <c r="DA50" s="115"/>
      <c r="DB50" s="115"/>
      <c r="DC50" s="115"/>
      <c r="DD50" s="115"/>
      <c r="DE50" s="115"/>
      <c r="DF50" s="115"/>
      <c r="DG50" s="115"/>
      <c r="DH50" s="115"/>
      <c r="DI50" s="115"/>
      <c r="DJ50" s="115"/>
      <c r="DK50" s="115"/>
      <c r="DL50" s="115"/>
      <c r="DM50" s="115"/>
      <c r="DN50" s="115"/>
      <c r="DO50" s="115"/>
      <c r="DP50" s="115"/>
      <c r="DQ50" s="115"/>
      <c r="DR50" s="115"/>
      <c r="DS50" s="115"/>
      <c r="DT50" s="115"/>
      <c r="DU50" s="115"/>
      <c r="DV50" s="115"/>
      <c r="DW50" s="115"/>
      <c r="DX50" s="115"/>
      <c r="DY50" s="115"/>
      <c r="DZ50" s="115"/>
      <c r="EA50" s="115"/>
      <c r="EB50" s="115"/>
      <c r="EC50" s="115"/>
      <c r="ED50" s="115"/>
      <c r="EE50" s="115"/>
      <c r="EF50" s="115"/>
      <c r="EG50" s="115"/>
      <c r="EH50" s="115"/>
      <c r="EI50" s="115"/>
      <c r="EJ50" s="115"/>
      <c r="EK50" s="115"/>
      <c r="EL50" s="115"/>
      <c r="EM50" s="115"/>
      <c r="EN50" s="115"/>
      <c r="EO50" s="115"/>
      <c r="EP50" s="115"/>
      <c r="EQ50" s="115"/>
      <c r="ER50" s="115"/>
      <c r="ES50" s="115"/>
      <c r="ET50" s="115"/>
      <c r="EU50" s="115"/>
      <c r="EV50" s="115"/>
      <c r="EW50" s="115"/>
      <c r="EX50" s="115"/>
      <c r="EY50" s="115"/>
      <c r="EZ50" s="115"/>
      <c r="FA50" s="115"/>
      <c r="FB50" s="115"/>
      <c r="FC50" s="115"/>
      <c r="FD50" s="115"/>
      <c r="FE50" s="115"/>
      <c r="FF50" s="115"/>
      <c r="FG50" s="115"/>
      <c r="FH50" s="115"/>
      <c r="FI50" s="115"/>
      <c r="FJ50" s="115"/>
      <c r="FK50" s="115"/>
      <c r="FL50" s="115"/>
      <c r="FM50" s="115"/>
      <c r="FN50" s="115"/>
      <c r="FO50" s="115"/>
      <c r="FP50" s="115"/>
      <c r="FQ50" s="115"/>
      <c r="FR50" s="115"/>
      <c r="FS50" s="115"/>
      <c r="FT50" s="115"/>
      <c r="FU50" s="115"/>
      <c r="FV50" s="115"/>
      <c r="FW50" s="115"/>
      <c r="FX50" s="115"/>
      <c r="FY50" s="115"/>
      <c r="FZ50" s="115"/>
      <c r="GA50" s="115"/>
      <c r="GB50" s="115"/>
      <c r="GC50" s="115"/>
      <c r="GD50" s="115"/>
      <c r="GE50" s="115"/>
      <c r="GF50" s="115"/>
      <c r="GG50" s="115"/>
      <c r="GH50" s="115"/>
      <c r="GI50" s="115"/>
      <c r="GJ50" s="115"/>
      <c r="GK50" s="115"/>
      <c r="GL50" s="115"/>
      <c r="GM50" s="115"/>
      <c r="GN50" s="115"/>
      <c r="GO50" s="115"/>
      <c r="GP50" s="115"/>
      <c r="GQ50" s="115"/>
      <c r="GR50" s="115"/>
      <c r="GS50" s="115"/>
      <c r="GT50" s="115"/>
      <c r="GU50" s="115"/>
      <c r="GV50" s="115"/>
      <c r="GW50" s="115"/>
      <c r="GX50" s="115"/>
      <c r="GY50" s="115"/>
      <c r="GZ50" s="115"/>
      <c r="HA50" s="115"/>
      <c r="HB50" s="115"/>
      <c r="HC50" s="115"/>
      <c r="HD50" s="115"/>
      <c r="HE50" s="115"/>
      <c r="HF50" s="115"/>
      <c r="HG50" s="115"/>
      <c r="HH50" s="115"/>
      <c r="HI50" s="115"/>
      <c r="HJ50" s="115"/>
      <c r="HK50" s="115"/>
      <c r="HL50" s="115"/>
      <c r="HM50" s="115"/>
      <c r="HN50" s="115"/>
      <c r="HO50" s="115"/>
      <c r="HP50" s="115"/>
      <c r="HQ50" s="115"/>
      <c r="HR50" s="115"/>
      <c r="HS50" s="115"/>
      <c r="HT50" s="115"/>
      <c r="HU50" s="115"/>
      <c r="HV50" s="115"/>
      <c r="HW50" s="115"/>
      <c r="HX50" s="115"/>
      <c r="HY50" s="115"/>
      <c r="HZ50" s="115"/>
      <c r="IA50" s="115"/>
      <c r="IB50" s="115"/>
      <c r="IC50" s="115"/>
      <c r="ID50" s="115"/>
      <c r="IE50" s="115"/>
      <c r="IF50" s="115"/>
      <c r="IG50" s="115"/>
      <c r="IH50" s="115"/>
      <c r="II50" s="115"/>
      <c r="IJ50" s="115"/>
      <c r="IK50" s="115"/>
      <c r="IL50" s="115"/>
      <c r="IM50" s="115"/>
      <c r="IN50" s="115"/>
      <c r="IO50" s="115"/>
      <c r="IP50" s="115"/>
      <c r="IQ50" s="115"/>
      <c r="IR50" s="115"/>
      <c r="IS50" s="115"/>
      <c r="IT50" s="115"/>
      <c r="IU50" s="115"/>
      <c r="IV50" s="115"/>
    </row>
    <row r="51" spans="1:256">
      <c r="A51" s="115"/>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5"/>
      <c r="BR51" s="115"/>
      <c r="BS51" s="115"/>
      <c r="BT51" s="115"/>
      <c r="BU51" s="115"/>
      <c r="BV51" s="115"/>
      <c r="BW51" s="115"/>
      <c r="BX51" s="115"/>
      <c r="BY51" s="115"/>
      <c r="BZ51" s="115"/>
      <c r="CA51" s="115"/>
      <c r="CB51" s="115"/>
      <c r="CC51" s="115"/>
      <c r="CD51" s="115"/>
      <c r="CE51" s="115"/>
      <c r="CF51" s="115"/>
      <c r="CG51" s="115"/>
      <c r="CH51" s="115"/>
      <c r="CI51" s="115"/>
      <c r="CJ51" s="115"/>
      <c r="CK51" s="115"/>
      <c r="CL51" s="115"/>
      <c r="CM51" s="115"/>
      <c r="CN51" s="115"/>
      <c r="CO51" s="115"/>
      <c r="CP51" s="115"/>
      <c r="CQ51" s="115"/>
      <c r="CR51" s="115"/>
      <c r="CS51" s="115"/>
      <c r="CT51" s="115"/>
      <c r="CU51" s="115"/>
      <c r="CV51" s="115"/>
      <c r="CW51" s="115"/>
      <c r="CX51" s="115"/>
      <c r="CY51" s="115"/>
      <c r="CZ51" s="115"/>
      <c r="DA51" s="115"/>
      <c r="DB51" s="115"/>
      <c r="DC51" s="115"/>
      <c r="DD51" s="115"/>
      <c r="DE51" s="115"/>
      <c r="DF51" s="115"/>
      <c r="DG51" s="115"/>
      <c r="DH51" s="115"/>
      <c r="DI51" s="115"/>
      <c r="DJ51" s="115"/>
      <c r="DK51" s="115"/>
      <c r="DL51" s="115"/>
      <c r="DM51" s="115"/>
      <c r="DN51" s="115"/>
      <c r="DO51" s="115"/>
      <c r="DP51" s="115"/>
      <c r="DQ51" s="115"/>
      <c r="DR51" s="115"/>
      <c r="DS51" s="115"/>
      <c r="DT51" s="115"/>
      <c r="DU51" s="115"/>
      <c r="DV51" s="115"/>
      <c r="DW51" s="115"/>
      <c r="DX51" s="115"/>
      <c r="DY51" s="115"/>
      <c r="DZ51" s="115"/>
      <c r="EA51" s="115"/>
      <c r="EB51" s="115"/>
      <c r="EC51" s="115"/>
      <c r="ED51" s="115"/>
      <c r="EE51" s="115"/>
      <c r="EF51" s="115"/>
      <c r="EG51" s="115"/>
      <c r="EH51" s="115"/>
      <c r="EI51" s="115"/>
      <c r="EJ51" s="115"/>
      <c r="EK51" s="115"/>
      <c r="EL51" s="115"/>
      <c r="EM51" s="115"/>
      <c r="EN51" s="115"/>
      <c r="EO51" s="115"/>
      <c r="EP51" s="115"/>
      <c r="EQ51" s="115"/>
      <c r="ER51" s="115"/>
      <c r="ES51" s="115"/>
      <c r="ET51" s="115"/>
      <c r="EU51" s="115"/>
      <c r="EV51" s="115"/>
      <c r="EW51" s="115"/>
      <c r="EX51" s="115"/>
      <c r="EY51" s="115"/>
      <c r="EZ51" s="115"/>
      <c r="FA51" s="115"/>
      <c r="FB51" s="115"/>
      <c r="FC51" s="115"/>
      <c r="FD51" s="115"/>
      <c r="FE51" s="115"/>
      <c r="FF51" s="115"/>
      <c r="FG51" s="115"/>
      <c r="FH51" s="115"/>
      <c r="FI51" s="115"/>
      <c r="FJ51" s="115"/>
      <c r="FK51" s="115"/>
      <c r="FL51" s="115"/>
      <c r="FM51" s="115"/>
      <c r="FN51" s="115"/>
      <c r="FO51" s="115"/>
      <c r="FP51" s="115"/>
      <c r="FQ51" s="115"/>
      <c r="FR51" s="115"/>
      <c r="FS51" s="115"/>
      <c r="FT51" s="115"/>
      <c r="FU51" s="115"/>
      <c r="FV51" s="115"/>
      <c r="FW51" s="115"/>
      <c r="FX51" s="115"/>
      <c r="FY51" s="115"/>
      <c r="FZ51" s="115"/>
      <c r="GA51" s="115"/>
      <c r="GB51" s="115"/>
      <c r="GC51" s="115"/>
      <c r="GD51" s="115"/>
      <c r="GE51" s="115"/>
      <c r="GF51" s="115"/>
      <c r="GG51" s="115"/>
      <c r="GH51" s="115"/>
      <c r="GI51" s="115"/>
      <c r="GJ51" s="115"/>
      <c r="GK51" s="115"/>
      <c r="GL51" s="115"/>
      <c r="GM51" s="115"/>
      <c r="GN51" s="115"/>
      <c r="GO51" s="115"/>
      <c r="GP51" s="115"/>
      <c r="GQ51" s="115"/>
      <c r="GR51" s="115"/>
      <c r="GS51" s="115"/>
      <c r="GT51" s="115"/>
      <c r="GU51" s="115"/>
      <c r="GV51" s="115"/>
      <c r="GW51" s="115"/>
      <c r="GX51" s="115"/>
      <c r="GY51" s="115"/>
      <c r="GZ51" s="115"/>
      <c r="HA51" s="115"/>
      <c r="HB51" s="115"/>
      <c r="HC51" s="115"/>
      <c r="HD51" s="115"/>
      <c r="HE51" s="115"/>
      <c r="HF51" s="115"/>
      <c r="HG51" s="115"/>
      <c r="HH51" s="115"/>
      <c r="HI51" s="115"/>
      <c r="HJ51" s="115"/>
      <c r="HK51" s="115"/>
      <c r="HL51" s="115"/>
      <c r="HM51" s="115"/>
      <c r="HN51" s="115"/>
      <c r="HO51" s="115"/>
      <c r="HP51" s="115"/>
      <c r="HQ51" s="115"/>
      <c r="HR51" s="115"/>
      <c r="HS51" s="115"/>
      <c r="HT51" s="115"/>
      <c r="HU51" s="115"/>
      <c r="HV51" s="115"/>
      <c r="HW51" s="115"/>
      <c r="HX51" s="115"/>
      <c r="HY51" s="115"/>
      <c r="HZ51" s="115"/>
      <c r="IA51" s="115"/>
      <c r="IB51" s="115"/>
      <c r="IC51" s="115"/>
      <c r="ID51" s="115"/>
      <c r="IE51" s="115"/>
      <c r="IF51" s="115"/>
      <c r="IG51" s="115"/>
      <c r="IH51" s="115"/>
      <c r="II51" s="115"/>
      <c r="IJ51" s="115"/>
      <c r="IK51" s="115"/>
      <c r="IL51" s="115"/>
      <c r="IM51" s="115"/>
      <c r="IN51" s="115"/>
      <c r="IO51" s="115"/>
      <c r="IP51" s="115"/>
      <c r="IQ51" s="115"/>
      <c r="IR51" s="115"/>
      <c r="IS51" s="115"/>
      <c r="IT51" s="115"/>
      <c r="IU51" s="115"/>
      <c r="IV51" s="115"/>
    </row>
    <row r="52" spans="1:256">
      <c r="A52" s="115"/>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5"/>
      <c r="DV52" s="115"/>
      <c r="DW52" s="115"/>
      <c r="DX52" s="115"/>
      <c r="DY52" s="115"/>
      <c r="DZ52" s="115"/>
      <c r="EA52" s="115"/>
      <c r="EB52" s="115"/>
      <c r="EC52" s="115"/>
      <c r="ED52" s="115"/>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5"/>
      <c r="IP52" s="115"/>
      <c r="IQ52" s="115"/>
      <c r="IR52" s="115"/>
      <c r="IS52" s="115"/>
      <c r="IT52" s="115"/>
      <c r="IU52" s="115"/>
      <c r="IV52" s="115"/>
    </row>
    <row r="53" spans="1:256" s="67" customFormat="1"/>
    <row r="54" spans="1:256" s="67" customFormat="1">
      <c r="B54" s="116"/>
      <c r="C54" s="116"/>
      <c r="D54" s="116"/>
      <c r="E54" s="116"/>
      <c r="F54" s="116"/>
    </row>
    <row r="55" spans="1:256" s="67" customFormat="1">
      <c r="B55" s="116"/>
      <c r="C55" s="117"/>
      <c r="D55" s="116"/>
      <c r="E55" s="117"/>
      <c r="F55" s="116"/>
    </row>
    <row r="56" spans="1:256" s="67" customFormat="1">
      <c r="B56" s="116"/>
      <c r="C56" s="117"/>
      <c r="D56" s="116"/>
      <c r="E56" s="117"/>
      <c r="F56" s="116"/>
    </row>
    <row r="57" spans="1:256" s="67" customFormat="1">
      <c r="B57" s="116"/>
      <c r="C57" s="117"/>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8"/>
      <c r="BQ57" s="118"/>
      <c r="BR57" s="118"/>
      <c r="BS57" s="118"/>
      <c r="BT57" s="118"/>
      <c r="BU57" s="118"/>
      <c r="BV57" s="118"/>
      <c r="BW57" s="118"/>
      <c r="BX57" s="118"/>
      <c r="BY57" s="118"/>
      <c r="BZ57" s="118"/>
      <c r="CA57" s="118"/>
      <c r="CB57" s="118"/>
      <c r="CC57" s="118"/>
      <c r="CD57" s="118"/>
      <c r="CE57" s="118"/>
      <c r="CF57" s="118"/>
      <c r="CG57" s="118"/>
      <c r="CH57" s="118"/>
      <c r="CI57" s="118"/>
      <c r="CJ57" s="118"/>
      <c r="CK57" s="118"/>
      <c r="CL57" s="118"/>
      <c r="CM57" s="118"/>
      <c r="CN57" s="118"/>
      <c r="CO57" s="118"/>
      <c r="CP57" s="118"/>
      <c r="CQ57" s="118"/>
      <c r="CR57" s="118"/>
      <c r="CS57" s="118"/>
      <c r="CT57" s="118"/>
      <c r="CU57" s="118"/>
      <c r="CV57" s="118"/>
      <c r="CW57" s="118"/>
      <c r="CX57" s="118"/>
      <c r="CY57" s="118"/>
      <c r="CZ57" s="118"/>
      <c r="DA57" s="118"/>
      <c r="DB57" s="118"/>
      <c r="DC57" s="118"/>
      <c r="DD57" s="118"/>
      <c r="DE57" s="118"/>
      <c r="DF57" s="118"/>
      <c r="DG57" s="118"/>
      <c r="DH57" s="118"/>
      <c r="DI57" s="118"/>
      <c r="DJ57" s="118"/>
      <c r="DK57" s="118"/>
      <c r="DL57" s="118"/>
      <c r="DM57" s="118"/>
      <c r="DN57" s="118"/>
      <c r="DO57" s="118"/>
      <c r="DP57" s="118"/>
      <c r="DQ57" s="118"/>
      <c r="DR57" s="118"/>
      <c r="DS57" s="118"/>
      <c r="DT57" s="118"/>
      <c r="DU57" s="118"/>
      <c r="DV57" s="118"/>
      <c r="DW57" s="118"/>
      <c r="DX57" s="118"/>
      <c r="DY57" s="118"/>
      <c r="DZ57" s="118"/>
      <c r="EA57" s="118"/>
      <c r="EB57" s="118"/>
      <c r="EC57" s="118"/>
      <c r="ED57" s="118"/>
      <c r="EE57" s="118"/>
      <c r="EF57" s="118"/>
      <c r="EG57" s="118"/>
      <c r="EH57" s="118"/>
      <c r="EI57" s="118"/>
      <c r="EJ57" s="118"/>
      <c r="EK57" s="118"/>
      <c r="EL57" s="118"/>
      <c r="EM57" s="118"/>
      <c r="EN57" s="118"/>
      <c r="EO57" s="118"/>
      <c r="EP57" s="118"/>
      <c r="EQ57" s="118"/>
      <c r="ER57" s="118"/>
      <c r="ES57" s="118"/>
      <c r="ET57" s="118"/>
      <c r="EU57" s="118"/>
      <c r="EV57" s="118"/>
      <c r="EW57" s="118"/>
      <c r="EX57" s="118"/>
      <c r="EY57" s="118"/>
      <c r="EZ57" s="118"/>
      <c r="FA57" s="118"/>
      <c r="FB57" s="118"/>
      <c r="FC57" s="118"/>
      <c r="FD57" s="118"/>
      <c r="FE57" s="118"/>
      <c r="FF57" s="118"/>
      <c r="FG57" s="118"/>
      <c r="FH57" s="118"/>
      <c r="FI57" s="118"/>
      <c r="FJ57" s="118"/>
      <c r="FK57" s="118"/>
      <c r="FL57" s="118"/>
      <c r="FM57" s="118"/>
      <c r="FN57" s="118"/>
      <c r="FO57" s="118"/>
      <c r="FP57" s="118"/>
      <c r="FQ57" s="118"/>
      <c r="FR57" s="118"/>
      <c r="FS57" s="118"/>
      <c r="FT57" s="118"/>
      <c r="FU57" s="118"/>
      <c r="FV57" s="118"/>
      <c r="FW57" s="118"/>
      <c r="FX57" s="118"/>
      <c r="FY57" s="118"/>
      <c r="FZ57" s="118"/>
      <c r="GA57" s="118"/>
      <c r="GB57" s="118"/>
      <c r="GC57" s="118"/>
      <c r="GD57" s="118"/>
      <c r="GE57" s="118"/>
      <c r="GF57" s="118"/>
      <c r="GG57" s="118"/>
      <c r="GH57" s="118"/>
      <c r="GI57" s="118"/>
      <c r="GJ57" s="118"/>
      <c r="GK57" s="118"/>
      <c r="GL57" s="118"/>
      <c r="GM57" s="118"/>
      <c r="GN57" s="118"/>
      <c r="GO57" s="118"/>
      <c r="GP57" s="118"/>
      <c r="GQ57" s="118"/>
      <c r="GR57" s="118"/>
      <c r="GS57" s="118"/>
      <c r="GT57" s="118"/>
      <c r="GU57" s="118"/>
      <c r="GV57" s="118"/>
      <c r="GW57" s="118"/>
      <c r="GX57" s="118"/>
      <c r="GY57" s="118"/>
      <c r="GZ57" s="118"/>
      <c r="HA57" s="118"/>
      <c r="HB57" s="118"/>
      <c r="HC57" s="118"/>
      <c r="HD57" s="118"/>
      <c r="HE57" s="118"/>
      <c r="HF57" s="118"/>
      <c r="HG57" s="118"/>
      <c r="HH57" s="118"/>
      <c r="HI57" s="118"/>
      <c r="HJ57" s="118"/>
      <c r="HK57" s="118"/>
      <c r="HL57" s="118"/>
      <c r="HM57" s="118"/>
      <c r="HN57" s="118"/>
      <c r="HO57" s="118"/>
      <c r="HP57" s="118"/>
      <c r="HQ57" s="118"/>
      <c r="HR57" s="118"/>
      <c r="HS57" s="118"/>
      <c r="HT57" s="118"/>
      <c r="HU57" s="118"/>
      <c r="HV57" s="118"/>
      <c r="HW57" s="118"/>
      <c r="HX57" s="118"/>
      <c r="HY57" s="118"/>
      <c r="HZ57" s="118"/>
      <c r="IA57" s="118"/>
      <c r="IB57" s="118"/>
      <c r="IC57" s="118"/>
      <c r="ID57" s="118"/>
      <c r="IE57" s="118"/>
      <c r="IF57" s="118"/>
      <c r="IG57" s="118"/>
      <c r="IH57" s="118"/>
      <c r="II57" s="118"/>
      <c r="IJ57" s="118"/>
      <c r="IK57" s="118"/>
      <c r="IL57" s="118"/>
      <c r="IM57" s="118"/>
      <c r="IN57" s="118"/>
      <c r="IO57" s="118"/>
      <c r="IP57" s="118"/>
      <c r="IQ57" s="118"/>
      <c r="IR57" s="118"/>
      <c r="IS57" s="118"/>
      <c r="IT57" s="118"/>
      <c r="IU57" s="118"/>
    </row>
    <row r="58" spans="1:256" s="67" customFormat="1">
      <c r="B58" s="119"/>
      <c r="C58" s="117"/>
    </row>
    <row r="59" spans="1:256" s="67" customFormat="1">
      <c r="B59" s="116"/>
      <c r="C59" s="117"/>
      <c r="D59" s="116"/>
      <c r="E59" s="117"/>
      <c r="F59" s="116"/>
    </row>
    <row r="63" spans="1:256">
      <c r="C63" s="482"/>
    </row>
    <row r="70" spans="4:4">
      <c r="D70" s="473"/>
    </row>
  </sheetData>
  <customSheetViews>
    <customSheetView guid="{05A24B3F-0046-4A93-964B-C8E884CA78A3}" showGridLines="0" fitToPage="1" topLeftCell="B1">
      <selection activeCell="B2" sqref="B2:G51"/>
      <pageMargins left="0.39370078740157483" right="0.39370078740157483" top="0.39370078740157483" bottom="0.39370078740157483" header="0" footer="0"/>
      <printOptions horizontalCentered="1"/>
      <pageSetup scale="63" orientation="landscape" r:id="rId1"/>
      <headerFooter alignWithMargins="0"/>
    </customSheetView>
    <customSheetView guid="{AB7C7113-F865-4779-9FA4-3A0AD2C9E93A}" showGridLines="0" fitToPage="1" topLeftCell="B1">
      <selection activeCell="B2" sqref="B2:G51"/>
      <pageMargins left="0.39370078740157483" right="0.39370078740157483" top="0.39370078740157483" bottom="0.39370078740157483" header="0" footer="0"/>
      <printOptions horizontalCentered="1"/>
      <pageSetup scale="63" orientation="landscape" r:id="rId2"/>
      <headerFooter alignWithMargins="0"/>
    </customSheetView>
  </customSheetViews>
  <mergeCells count="34">
    <mergeCell ref="HQ46:HX46"/>
    <mergeCell ref="HY46:IF46"/>
    <mergeCell ref="IG46:IN46"/>
    <mergeCell ref="IO46:IV46"/>
    <mergeCell ref="FU46:GB46"/>
    <mergeCell ref="GC46:GJ46"/>
    <mergeCell ref="GK46:GR46"/>
    <mergeCell ref="GS46:GZ46"/>
    <mergeCell ref="HA46:HH46"/>
    <mergeCell ref="HI46:HP46"/>
    <mergeCell ref="FM46:FT46"/>
    <mergeCell ref="CC46:CJ46"/>
    <mergeCell ref="CK46:CR46"/>
    <mergeCell ref="CS46:CZ46"/>
    <mergeCell ref="DA46:DH46"/>
    <mergeCell ref="DI46:DP46"/>
    <mergeCell ref="DQ46:DX46"/>
    <mergeCell ref="DY46:EF46"/>
    <mergeCell ref="EG46:EN46"/>
    <mergeCell ref="EO46:EV46"/>
    <mergeCell ref="EW46:FD46"/>
    <mergeCell ref="FE46:FL46"/>
    <mergeCell ref="BU46:CB46"/>
    <mergeCell ref="B2:G2"/>
    <mergeCell ref="D3:E3"/>
    <mergeCell ref="B46:G46"/>
    <mergeCell ref="I46:P46"/>
    <mergeCell ref="Q46:X46"/>
    <mergeCell ref="Y46:AF46"/>
    <mergeCell ref="AG46:AN46"/>
    <mergeCell ref="AO46:AV46"/>
    <mergeCell ref="AW46:BD46"/>
    <mergeCell ref="BE46:BL46"/>
    <mergeCell ref="BM46:BT46"/>
  </mergeCells>
  <printOptions horizontalCentered="1"/>
  <pageMargins left="0.39370078740157483" right="0.39370078740157483" top="0.39370078740157483" bottom="0.39370078740157483" header="0" footer="0"/>
  <pageSetup scale="63" orientation="landscape"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00B050"/>
  </sheetPr>
  <dimension ref="B1:G90"/>
  <sheetViews>
    <sheetView showGridLines="0" view="pageBreakPreview" zoomScaleNormal="85" zoomScaleSheetLayoutView="100" workbookViewId="0">
      <selection activeCell="B4" sqref="B4"/>
    </sheetView>
  </sheetViews>
  <sheetFormatPr baseColWidth="10" defaultRowHeight="14.25"/>
  <cols>
    <col min="1" max="1" width="1.28515625" style="13" customWidth="1"/>
    <col min="2" max="2" width="5.7109375" style="13" customWidth="1"/>
    <col min="3" max="3" width="41.7109375" style="13" customWidth="1"/>
    <col min="4" max="7" width="35.7109375" style="13" customWidth="1"/>
    <col min="8" max="16384" width="11.42578125" style="13"/>
  </cols>
  <sheetData>
    <row r="1" spans="2:7" ht="6" customHeight="1" thickBot="1"/>
    <row r="2" spans="2:7" ht="52.5" customHeight="1" thickTop="1">
      <c r="B2" s="536" t="s">
        <v>375</v>
      </c>
      <c r="C2" s="537"/>
      <c r="D2" s="537"/>
      <c r="E2" s="537"/>
      <c r="F2" s="537"/>
      <c r="G2" s="538"/>
    </row>
    <row r="3" spans="2:7" ht="4.5" customHeight="1">
      <c r="B3" s="120"/>
      <c r="C3" s="121"/>
      <c r="D3" s="121"/>
      <c r="E3" s="121"/>
      <c r="F3" s="122"/>
      <c r="G3" s="123"/>
    </row>
    <row r="4" spans="2:7" ht="15">
      <c r="B4" s="17" t="s">
        <v>465</v>
      </c>
      <c r="C4" s="124"/>
      <c r="D4" s="18"/>
      <c r="E4" s="19"/>
      <c r="F4" s="539" t="s">
        <v>466</v>
      </c>
      <c r="G4" s="540"/>
    </row>
    <row r="5" spans="2:7" ht="9.75" customHeight="1" thickBot="1">
      <c r="B5" s="125"/>
      <c r="C5" s="126"/>
      <c r="D5" s="126"/>
      <c r="E5" s="126"/>
      <c r="F5" s="126"/>
      <c r="G5" s="127"/>
    </row>
    <row r="6" spans="2:7" ht="7.5" customHeight="1" thickTop="1" thickBot="1"/>
    <row r="7" spans="2:7" ht="15" thickTop="1">
      <c r="B7" s="541" t="s">
        <v>81</v>
      </c>
      <c r="C7" s="542"/>
      <c r="D7" s="545" t="s">
        <v>82</v>
      </c>
      <c r="E7" s="547" t="s">
        <v>83</v>
      </c>
      <c r="F7" s="547" t="s">
        <v>84</v>
      </c>
      <c r="G7" s="549" t="s">
        <v>85</v>
      </c>
    </row>
    <row r="8" spans="2:7" ht="15" thickBot="1">
      <c r="B8" s="543"/>
      <c r="C8" s="544"/>
      <c r="D8" s="546"/>
      <c r="E8" s="548"/>
      <c r="F8" s="548"/>
      <c r="G8" s="550"/>
    </row>
    <row r="9" spans="2:7" ht="7.5" customHeight="1" thickTop="1" thickBot="1"/>
    <row r="10" spans="2:7" ht="15" thickTop="1">
      <c r="B10" s="556" t="s">
        <v>3</v>
      </c>
      <c r="C10" s="557"/>
      <c r="D10" s="128"/>
      <c r="E10" s="128"/>
      <c r="F10" s="128"/>
      <c r="G10" s="129"/>
    </row>
    <row r="11" spans="2:7">
      <c r="B11" s="558"/>
      <c r="C11" s="559"/>
      <c r="D11" s="130"/>
      <c r="E11" s="130"/>
      <c r="F11" s="130"/>
      <c r="G11" s="131"/>
    </row>
    <row r="12" spans="2:7">
      <c r="B12" s="560"/>
      <c r="C12" s="561"/>
      <c r="D12" s="132"/>
      <c r="E12" s="132"/>
      <c r="F12" s="132"/>
      <c r="G12" s="133"/>
    </row>
    <row r="13" spans="2:7" ht="15">
      <c r="B13" s="134" t="s">
        <v>86</v>
      </c>
      <c r="C13" s="135"/>
      <c r="D13" s="136"/>
      <c r="E13" s="136"/>
      <c r="F13" s="136"/>
      <c r="G13" s="137"/>
    </row>
    <row r="14" spans="2:7" ht="15">
      <c r="B14" s="138"/>
      <c r="C14" s="139"/>
      <c r="D14" s="136"/>
      <c r="E14" s="136"/>
      <c r="F14" s="136"/>
      <c r="G14" s="137"/>
    </row>
    <row r="15" spans="2:7" ht="15">
      <c r="B15" s="140" t="s">
        <v>87</v>
      </c>
      <c r="C15" s="141"/>
      <c r="D15" s="142"/>
      <c r="E15" s="142"/>
      <c r="F15" s="142">
        <f>SUM(F16:F38)</f>
        <v>-137705.03000000003</v>
      </c>
      <c r="G15" s="143">
        <f>SUM(G16:G38)</f>
        <v>670252.25</v>
      </c>
    </row>
    <row r="16" spans="2:7">
      <c r="B16" s="144"/>
      <c r="C16" s="145" t="s">
        <v>88</v>
      </c>
      <c r="D16" s="20"/>
      <c r="E16" s="20"/>
      <c r="F16" s="20"/>
      <c r="G16" s="50"/>
    </row>
    <row r="17" spans="2:7">
      <c r="B17" s="144"/>
      <c r="C17" s="145" t="s">
        <v>427</v>
      </c>
      <c r="D17" s="20" t="s">
        <v>428</v>
      </c>
      <c r="E17" s="20" t="s">
        <v>429</v>
      </c>
      <c r="F17" s="20">
        <v>0</v>
      </c>
      <c r="G17" s="50">
        <v>0</v>
      </c>
    </row>
    <row r="18" spans="2:7">
      <c r="B18" s="144"/>
      <c r="C18" s="145" t="s">
        <v>430</v>
      </c>
      <c r="D18" s="20" t="s">
        <v>428</v>
      </c>
      <c r="E18" s="20" t="s">
        <v>431</v>
      </c>
      <c r="F18" s="20">
        <v>-216209.2</v>
      </c>
      <c r="G18" s="50">
        <v>530464.64</v>
      </c>
    </row>
    <row r="19" spans="2:7">
      <c r="B19" s="144"/>
      <c r="C19" s="145" t="s">
        <v>432</v>
      </c>
      <c r="D19" s="20" t="s">
        <v>428</v>
      </c>
      <c r="E19" s="20" t="s">
        <v>433</v>
      </c>
      <c r="F19" s="20">
        <v>-37508.76</v>
      </c>
      <c r="G19" s="50">
        <v>-64850.32</v>
      </c>
    </row>
    <row r="20" spans="2:7">
      <c r="B20" s="144"/>
      <c r="C20" s="145" t="s">
        <v>434</v>
      </c>
      <c r="D20" s="20" t="s">
        <v>428</v>
      </c>
      <c r="E20" s="20" t="s">
        <v>435</v>
      </c>
      <c r="F20" s="20">
        <v>5384.53</v>
      </c>
      <c r="G20" s="50">
        <v>74826.600000000006</v>
      </c>
    </row>
    <row r="21" spans="2:7">
      <c r="B21" s="144"/>
      <c r="C21" s="145" t="s">
        <v>436</v>
      </c>
      <c r="D21" s="20" t="s">
        <v>428</v>
      </c>
      <c r="E21" s="20" t="s">
        <v>437</v>
      </c>
      <c r="F21" s="20">
        <v>-16521.62</v>
      </c>
      <c r="G21" s="50">
        <v>36218.04</v>
      </c>
    </row>
    <row r="22" spans="2:7">
      <c r="B22" s="144"/>
      <c r="C22" s="145" t="s">
        <v>438</v>
      </c>
      <c r="D22" s="20" t="s">
        <v>428</v>
      </c>
      <c r="E22" s="20" t="s">
        <v>439</v>
      </c>
      <c r="F22" s="20">
        <v>-4179.1099999999997</v>
      </c>
      <c r="G22" s="50">
        <v>-2511.67</v>
      </c>
    </row>
    <row r="23" spans="2:7">
      <c r="B23" s="144"/>
      <c r="C23" s="145" t="s">
        <v>440</v>
      </c>
      <c r="D23" s="20" t="s">
        <v>428</v>
      </c>
      <c r="E23" s="20" t="s">
        <v>441</v>
      </c>
      <c r="F23" s="20">
        <v>3314.11</v>
      </c>
      <c r="G23" s="50">
        <v>17592.009999999998</v>
      </c>
    </row>
    <row r="24" spans="2:7">
      <c r="B24" s="144"/>
      <c r="C24" s="145" t="s">
        <v>442</v>
      </c>
      <c r="D24" s="20" t="s">
        <v>428</v>
      </c>
      <c r="E24" s="20" t="s">
        <v>443</v>
      </c>
      <c r="F24" s="20">
        <v>78183.850000000006</v>
      </c>
      <c r="G24" s="50">
        <v>85836.9</v>
      </c>
    </row>
    <row r="25" spans="2:7">
      <c r="B25" s="144"/>
      <c r="C25" s="145" t="s">
        <v>444</v>
      </c>
      <c r="D25" s="20" t="s">
        <v>428</v>
      </c>
      <c r="E25" s="20" t="s">
        <v>445</v>
      </c>
      <c r="F25" s="20">
        <v>18947.41</v>
      </c>
      <c r="G25" s="50">
        <v>18947.41</v>
      </c>
    </row>
    <row r="26" spans="2:7">
      <c r="B26" s="144"/>
      <c r="C26" s="145" t="s">
        <v>446</v>
      </c>
      <c r="D26" s="20" t="s">
        <v>428</v>
      </c>
      <c r="E26" s="20" t="s">
        <v>447</v>
      </c>
      <c r="F26" s="20">
        <v>-12068.48</v>
      </c>
      <c r="G26" s="50">
        <v>-26271.360000000001</v>
      </c>
    </row>
    <row r="27" spans="2:7">
      <c r="B27" s="144"/>
      <c r="C27" s="145" t="s">
        <v>448</v>
      </c>
      <c r="D27" s="20" t="s">
        <v>428</v>
      </c>
      <c r="E27" s="20" t="s">
        <v>449</v>
      </c>
      <c r="F27" s="20">
        <v>6419.12</v>
      </c>
      <c r="G27" s="50">
        <v>-36533.120000000003</v>
      </c>
    </row>
    <row r="28" spans="2:7">
      <c r="B28" s="144"/>
      <c r="C28" s="145" t="s">
        <v>450</v>
      </c>
      <c r="D28" s="20" t="s">
        <v>428</v>
      </c>
      <c r="E28" s="20" t="s">
        <v>437</v>
      </c>
      <c r="F28" s="20">
        <v>5121.16</v>
      </c>
      <c r="G28" s="50">
        <v>5121.16</v>
      </c>
    </row>
    <row r="29" spans="2:7">
      <c r="B29" s="144"/>
      <c r="C29" s="145" t="s">
        <v>451</v>
      </c>
      <c r="D29" s="20" t="s">
        <v>428</v>
      </c>
      <c r="E29" s="20" t="s">
        <v>452</v>
      </c>
      <c r="F29" s="20">
        <v>5903.64</v>
      </c>
      <c r="G29" s="50">
        <v>5903.64</v>
      </c>
    </row>
    <row r="30" spans="2:7">
      <c r="B30" s="144"/>
      <c r="C30" s="145" t="s">
        <v>453</v>
      </c>
      <c r="D30" s="20" t="s">
        <v>428</v>
      </c>
      <c r="E30" s="20" t="s">
        <v>454</v>
      </c>
      <c r="F30" s="20">
        <v>575.51</v>
      </c>
      <c r="G30" s="50">
        <v>575.51</v>
      </c>
    </row>
    <row r="31" spans="2:7">
      <c r="B31" s="144"/>
      <c r="C31" s="145" t="s">
        <v>455</v>
      </c>
      <c r="D31" s="20" t="s">
        <v>428</v>
      </c>
      <c r="E31" s="20" t="s">
        <v>456</v>
      </c>
      <c r="F31" s="20">
        <v>3512.35</v>
      </c>
      <c r="G31" s="50">
        <v>3512.35</v>
      </c>
    </row>
    <row r="32" spans="2:7">
      <c r="B32" s="144"/>
      <c r="C32" s="145" t="s">
        <v>457</v>
      </c>
      <c r="D32" s="20" t="s">
        <v>428</v>
      </c>
      <c r="E32" s="20" t="s">
        <v>458</v>
      </c>
      <c r="F32" s="20">
        <v>94.46</v>
      </c>
      <c r="G32" s="50">
        <v>94.46</v>
      </c>
    </row>
    <row r="33" spans="2:7">
      <c r="B33" s="144"/>
      <c r="C33" s="145" t="s">
        <v>459</v>
      </c>
      <c r="D33" s="20" t="s">
        <v>428</v>
      </c>
      <c r="E33" s="20" t="s">
        <v>460</v>
      </c>
      <c r="F33" s="20">
        <v>12516.09</v>
      </c>
      <c r="G33" s="50">
        <v>12516.09</v>
      </c>
    </row>
    <row r="34" spans="2:7">
      <c r="B34" s="144"/>
      <c r="C34" s="145" t="s">
        <v>461</v>
      </c>
      <c r="D34" s="20" t="s">
        <v>428</v>
      </c>
      <c r="E34" s="20" t="s">
        <v>462</v>
      </c>
      <c r="F34" s="20">
        <v>8951.84</v>
      </c>
      <c r="G34" s="50">
        <v>8951.84</v>
      </c>
    </row>
    <row r="35" spans="2:7">
      <c r="B35" s="144"/>
      <c r="C35" s="145" t="s">
        <v>463</v>
      </c>
      <c r="D35" s="20" t="s">
        <v>428</v>
      </c>
      <c r="E35" s="20" t="s">
        <v>464</v>
      </c>
      <c r="F35" s="20">
        <v>-141.93</v>
      </c>
      <c r="G35" s="50">
        <v>-141.93</v>
      </c>
    </row>
    <row r="36" spans="2:7">
      <c r="B36" s="144"/>
      <c r="C36" s="145"/>
      <c r="D36" s="20"/>
      <c r="E36" s="20"/>
      <c r="F36" s="20"/>
      <c r="G36" s="50"/>
    </row>
    <row r="37" spans="2:7">
      <c r="B37" s="144" t="s">
        <v>89</v>
      </c>
      <c r="C37" s="145" t="s">
        <v>90</v>
      </c>
      <c r="D37" s="20"/>
      <c r="E37" s="20"/>
      <c r="F37" s="20"/>
      <c r="G37" s="50"/>
    </row>
    <row r="38" spans="2:7">
      <c r="B38" s="144"/>
      <c r="C38" s="145" t="s">
        <v>91</v>
      </c>
      <c r="D38" s="20"/>
      <c r="E38" s="20"/>
      <c r="F38" s="20"/>
      <c r="G38" s="50"/>
    </row>
    <row r="39" spans="2:7">
      <c r="B39" s="144"/>
      <c r="C39" s="145"/>
      <c r="D39" s="136"/>
      <c r="E39" s="136"/>
      <c r="F39" s="136"/>
      <c r="G39" s="137"/>
    </row>
    <row r="40" spans="2:7" ht="15">
      <c r="B40" s="140" t="s">
        <v>92</v>
      </c>
      <c r="C40" s="141"/>
      <c r="D40" s="142"/>
      <c r="E40" s="142"/>
      <c r="F40" s="142">
        <f>SUM(F42:F45)</f>
        <v>0</v>
      </c>
      <c r="G40" s="143">
        <f>SUM(G42:G45)</f>
        <v>0</v>
      </c>
    </row>
    <row r="41" spans="2:7">
      <c r="B41" s="144"/>
      <c r="C41" s="145"/>
      <c r="D41" s="136"/>
      <c r="E41" s="136"/>
      <c r="F41" s="136"/>
      <c r="G41" s="137"/>
    </row>
    <row r="42" spans="2:7">
      <c r="B42" s="144"/>
      <c r="C42" s="145" t="s">
        <v>93</v>
      </c>
      <c r="D42" s="20"/>
      <c r="E42" s="20"/>
      <c r="F42" s="20"/>
      <c r="G42" s="50"/>
    </row>
    <row r="43" spans="2:7">
      <c r="B43" s="144"/>
      <c r="C43" s="145" t="s">
        <v>94</v>
      </c>
      <c r="D43" s="20"/>
      <c r="E43" s="20"/>
      <c r="F43" s="20"/>
      <c r="G43" s="50"/>
    </row>
    <row r="44" spans="2:7">
      <c r="B44" s="144"/>
      <c r="C44" s="145" t="s">
        <v>90</v>
      </c>
      <c r="D44" s="20"/>
      <c r="E44" s="20"/>
      <c r="F44" s="20"/>
      <c r="G44" s="50"/>
    </row>
    <row r="45" spans="2:7">
      <c r="B45" s="144"/>
      <c r="C45" s="145" t="s">
        <v>91</v>
      </c>
      <c r="D45" s="20"/>
      <c r="E45" s="20"/>
      <c r="F45" s="20"/>
      <c r="G45" s="50"/>
    </row>
    <row r="46" spans="2:7">
      <c r="B46" s="144"/>
      <c r="C46" s="145"/>
      <c r="D46" s="136"/>
      <c r="E46" s="136"/>
      <c r="F46" s="136"/>
      <c r="G46" s="137"/>
    </row>
    <row r="47" spans="2:7" ht="15">
      <c r="B47" s="134"/>
      <c r="C47" s="141" t="s">
        <v>95</v>
      </c>
      <c r="D47" s="136"/>
      <c r="E47" s="136"/>
      <c r="F47" s="142">
        <f>F15+F40</f>
        <v>-137705.03000000003</v>
      </c>
      <c r="G47" s="143">
        <f>G15+G40</f>
        <v>670252.25</v>
      </c>
    </row>
    <row r="48" spans="2:7" ht="15">
      <c r="B48" s="134"/>
      <c r="C48" s="135"/>
      <c r="D48" s="136"/>
      <c r="E48" s="136"/>
      <c r="F48" s="136"/>
      <c r="G48" s="137"/>
    </row>
    <row r="49" spans="2:7">
      <c r="B49" s="144"/>
      <c r="C49" s="145"/>
      <c r="D49" s="136"/>
      <c r="E49" s="136"/>
      <c r="F49" s="136"/>
      <c r="G49" s="137"/>
    </row>
    <row r="50" spans="2:7" ht="15">
      <c r="B50" s="146" t="s">
        <v>96</v>
      </c>
      <c r="C50" s="147"/>
      <c r="D50" s="136"/>
      <c r="E50" s="136"/>
      <c r="F50" s="136"/>
      <c r="G50" s="137"/>
    </row>
    <row r="51" spans="2:7" ht="15">
      <c r="B51" s="134"/>
      <c r="C51" s="135"/>
      <c r="D51" s="136"/>
      <c r="E51" s="136"/>
      <c r="F51" s="136"/>
      <c r="G51" s="137"/>
    </row>
    <row r="52" spans="2:7" ht="15">
      <c r="B52" s="554" t="s">
        <v>87</v>
      </c>
      <c r="C52" s="555"/>
      <c r="D52" s="142"/>
      <c r="E52" s="142"/>
      <c r="F52" s="142">
        <f>SUM(F53:F55)</f>
        <v>0</v>
      </c>
      <c r="G52" s="143">
        <f>SUM(G53:G55)</f>
        <v>0</v>
      </c>
    </row>
    <row r="53" spans="2:7">
      <c r="B53" s="144"/>
      <c r="C53" s="145" t="s">
        <v>388</v>
      </c>
      <c r="D53" s="20"/>
      <c r="E53" s="20"/>
      <c r="F53" s="20"/>
      <c r="G53" s="50"/>
    </row>
    <row r="54" spans="2:7">
      <c r="B54" s="148"/>
      <c r="C54" s="145" t="s">
        <v>389</v>
      </c>
      <c r="D54" s="20"/>
      <c r="E54" s="20"/>
      <c r="F54" s="20"/>
      <c r="G54" s="50"/>
    </row>
    <row r="55" spans="2:7">
      <c r="B55" s="144"/>
      <c r="C55" s="145" t="s">
        <v>390</v>
      </c>
      <c r="D55" s="20"/>
      <c r="E55" s="20"/>
      <c r="F55" s="20"/>
      <c r="G55" s="50"/>
    </row>
    <row r="56" spans="2:7">
      <c r="B56" s="144"/>
      <c r="C56" s="145"/>
      <c r="D56" s="136"/>
      <c r="E56" s="136"/>
      <c r="F56" s="136"/>
      <c r="G56" s="137"/>
    </row>
    <row r="57" spans="2:7" ht="15">
      <c r="B57" s="554" t="s">
        <v>92</v>
      </c>
      <c r="C57" s="555"/>
      <c r="D57" s="142"/>
      <c r="E57" s="142"/>
      <c r="F57" s="142">
        <f>SUM(F58:F61)</f>
        <v>0</v>
      </c>
      <c r="G57" s="143">
        <f>SUM(G58:G61)</f>
        <v>0</v>
      </c>
    </row>
    <row r="58" spans="2:7">
      <c r="B58" s="144"/>
      <c r="C58" s="145" t="s">
        <v>391</v>
      </c>
      <c r="D58" s="20"/>
      <c r="E58" s="20"/>
      <c r="F58" s="20"/>
      <c r="G58" s="50"/>
    </row>
    <row r="59" spans="2:7">
      <c r="B59" s="144"/>
      <c r="C59" s="145" t="s">
        <v>392</v>
      </c>
      <c r="D59" s="20"/>
      <c r="E59" s="20"/>
      <c r="F59" s="20"/>
      <c r="G59" s="50"/>
    </row>
    <row r="60" spans="2:7">
      <c r="B60" s="144"/>
      <c r="C60" s="145" t="s">
        <v>389</v>
      </c>
      <c r="D60" s="20"/>
      <c r="E60" s="20"/>
      <c r="F60" s="20"/>
      <c r="G60" s="50"/>
    </row>
    <row r="61" spans="2:7">
      <c r="B61" s="144"/>
      <c r="C61" s="145" t="s">
        <v>390</v>
      </c>
      <c r="D61" s="20"/>
      <c r="E61" s="20"/>
      <c r="F61" s="20"/>
      <c r="G61" s="50"/>
    </row>
    <row r="62" spans="2:7">
      <c r="B62" s="144"/>
      <c r="C62" s="145"/>
      <c r="D62" s="136"/>
      <c r="E62" s="136"/>
      <c r="F62" s="136"/>
      <c r="G62" s="137"/>
    </row>
    <row r="63" spans="2:7" ht="15">
      <c r="B63" s="149"/>
      <c r="C63" s="150" t="s">
        <v>97</v>
      </c>
      <c r="D63" s="136"/>
      <c r="E63" s="136"/>
      <c r="F63" s="142">
        <f>F52+F57</f>
        <v>0</v>
      </c>
      <c r="G63" s="143">
        <f>G52+G57</f>
        <v>0</v>
      </c>
    </row>
    <row r="64" spans="2:7" ht="15">
      <c r="B64" s="134"/>
      <c r="C64" s="135"/>
      <c r="D64" s="136"/>
      <c r="E64" s="136"/>
      <c r="F64" s="136"/>
      <c r="G64" s="137"/>
    </row>
    <row r="65" spans="2:7" ht="15">
      <c r="B65" s="134"/>
      <c r="C65" s="135"/>
      <c r="D65" s="136"/>
      <c r="E65" s="136"/>
      <c r="F65" s="136"/>
      <c r="G65" s="137"/>
    </row>
    <row r="66" spans="2:7" ht="15">
      <c r="B66" s="140" t="s">
        <v>98</v>
      </c>
      <c r="C66" s="151"/>
      <c r="D66" s="142"/>
      <c r="E66" s="142"/>
      <c r="F66" s="142">
        <f>SUM(F67:F72)</f>
        <v>0</v>
      </c>
      <c r="G66" s="143">
        <f>SUM(G67:G72)</f>
        <v>0</v>
      </c>
    </row>
    <row r="67" spans="2:7">
      <c r="B67" s="144"/>
      <c r="C67" s="152"/>
      <c r="D67" s="20"/>
      <c r="E67" s="20"/>
      <c r="F67" s="153"/>
      <c r="G67" s="154"/>
    </row>
    <row r="68" spans="2:7">
      <c r="B68" s="144"/>
      <c r="C68" s="152"/>
      <c r="D68" s="20"/>
      <c r="E68" s="20"/>
      <c r="F68" s="153"/>
      <c r="G68" s="154"/>
    </row>
    <row r="69" spans="2:7">
      <c r="B69" s="144"/>
      <c r="C69" s="152"/>
      <c r="D69" s="20"/>
      <c r="E69" s="20"/>
      <c r="F69" s="153"/>
      <c r="G69" s="154"/>
    </row>
    <row r="70" spans="2:7">
      <c r="B70" s="144"/>
      <c r="C70" s="152"/>
      <c r="D70" s="20"/>
      <c r="E70" s="20"/>
      <c r="F70" s="153"/>
      <c r="G70" s="154"/>
    </row>
    <row r="71" spans="2:7">
      <c r="B71" s="144"/>
      <c r="C71" s="152"/>
      <c r="D71" s="20"/>
      <c r="E71" s="20"/>
      <c r="F71" s="153"/>
      <c r="G71" s="154"/>
    </row>
    <row r="72" spans="2:7" ht="15">
      <c r="B72" s="138"/>
      <c r="C72" s="155"/>
      <c r="D72" s="20"/>
      <c r="E72" s="20"/>
      <c r="F72" s="153"/>
      <c r="G72" s="154"/>
    </row>
    <row r="73" spans="2:7">
      <c r="B73" s="144"/>
      <c r="C73" s="145"/>
      <c r="D73" s="136"/>
      <c r="E73" s="136"/>
      <c r="F73" s="136"/>
      <c r="G73" s="137"/>
    </row>
    <row r="74" spans="2:7" ht="15">
      <c r="B74" s="552" t="s">
        <v>99</v>
      </c>
      <c r="C74" s="553"/>
      <c r="D74" s="142"/>
      <c r="E74" s="142"/>
      <c r="F74" s="142">
        <f>F47+F63+F66</f>
        <v>-137705.03000000003</v>
      </c>
      <c r="G74" s="143">
        <f>G47+G63+G66</f>
        <v>670252.25</v>
      </c>
    </row>
    <row r="75" spans="2:7" ht="15" thickBot="1">
      <c r="B75" s="156"/>
      <c r="C75" s="157"/>
      <c r="D75" s="158"/>
      <c r="E75" s="158"/>
      <c r="F75" s="158"/>
      <c r="G75" s="159"/>
    </row>
    <row r="76" spans="2:7" ht="15" thickTop="1"/>
    <row r="77" spans="2:7" ht="15">
      <c r="B77" s="551" t="s">
        <v>54</v>
      </c>
      <c r="C77" s="551"/>
      <c r="D77" s="551"/>
      <c r="E77" s="551"/>
      <c r="F77" s="551"/>
      <c r="G77" s="551"/>
    </row>
    <row r="83" spans="3:4">
      <c r="C83" s="477"/>
    </row>
    <row r="90" spans="3:4">
      <c r="D90" s="469"/>
    </row>
  </sheetData>
  <sheetProtection insertRows="0"/>
  <customSheetViews>
    <customSheetView guid="{05A24B3F-0046-4A93-964B-C8E884CA78A3}" showGridLines="0" fitToPage="1">
      <selection activeCell="C45" sqref="C45"/>
      <pageMargins left="0.70866141732283472" right="0.70866141732283472" top="0.74803149606299213" bottom="0.74803149606299213" header="0.31496062992125984" footer="0.31496062992125984"/>
      <pageSetup scale="55" orientation="landscape" verticalDpi="597" r:id="rId1"/>
    </customSheetView>
    <customSheetView guid="{AB7C7113-F865-4779-9FA4-3A0AD2C9E93A}" showGridLines="0" fitToPage="1">
      <selection activeCell="C45" sqref="C45"/>
      <pageMargins left="0.70866141732283472" right="0.70866141732283472" top="0.74803149606299213" bottom="0.74803149606299213" header="0.31496062992125984" footer="0.31496062992125984"/>
      <pageSetup scale="55" orientation="landscape" verticalDpi="597" r:id="rId2"/>
    </customSheetView>
  </customSheetViews>
  <mergeCells count="12">
    <mergeCell ref="B77:G77"/>
    <mergeCell ref="B74:C74"/>
    <mergeCell ref="B57:C57"/>
    <mergeCell ref="B52:C52"/>
    <mergeCell ref="B10:C12"/>
    <mergeCell ref="B2:G2"/>
    <mergeCell ref="F4:G4"/>
    <mergeCell ref="B7:C8"/>
    <mergeCell ref="D7:D8"/>
    <mergeCell ref="E7:E8"/>
    <mergeCell ref="F7:F8"/>
    <mergeCell ref="G7:G8"/>
  </mergeCells>
  <printOptions horizontalCentered="1"/>
  <pageMargins left="0.70866141732283472" right="0.70866141732283472" top="0.74803149606299213" bottom="0.74803149606299213" header="0.31496062992125984" footer="0.31496062992125984"/>
  <pageSetup scale="63" orientation="landscape" r:id="rId3"/>
  <rowBreaks count="1" manualBreakCount="1">
    <brk id="56" max="16383" man="1"/>
  </row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00B050"/>
    <pageSetUpPr fitToPage="1"/>
  </sheetPr>
  <dimension ref="A1:E75"/>
  <sheetViews>
    <sheetView showGridLines="0" view="pageBreakPreview" zoomScale="60" zoomScaleNormal="100" workbookViewId="0">
      <selection activeCell="G60" sqref="G60"/>
    </sheetView>
  </sheetViews>
  <sheetFormatPr baseColWidth="10" defaultRowHeight="14.25"/>
  <cols>
    <col min="1" max="1" width="1.7109375" style="13" customWidth="1"/>
    <col min="2" max="2" width="10.7109375" style="13" customWidth="1"/>
    <col min="3" max="3" width="64.42578125" style="13" customWidth="1"/>
    <col min="4" max="4" width="23.85546875" style="13" customWidth="1"/>
    <col min="5" max="5" width="25" style="13" customWidth="1"/>
    <col min="6" max="16384" width="11.42578125" style="13"/>
  </cols>
  <sheetData>
    <row r="1" spans="1:5" ht="7.5" customHeight="1" thickBot="1">
      <c r="A1" s="380"/>
      <c r="B1" s="380"/>
      <c r="C1" s="380"/>
      <c r="D1" s="380"/>
      <c r="E1" s="380"/>
    </row>
    <row r="2" spans="1:5" ht="22.5" customHeight="1" thickTop="1">
      <c r="A2" s="113"/>
      <c r="B2" s="564" t="s">
        <v>376</v>
      </c>
      <c r="C2" s="565"/>
      <c r="D2" s="565"/>
      <c r="E2" s="566"/>
    </row>
    <row r="3" spans="1:5" ht="22.5" customHeight="1">
      <c r="A3" s="113"/>
      <c r="B3" s="567" t="s">
        <v>347</v>
      </c>
      <c r="C3" s="568"/>
      <c r="D3" s="568"/>
      <c r="E3" s="569"/>
    </row>
    <row r="4" spans="1:5" ht="22.5" customHeight="1">
      <c r="A4" s="113"/>
      <c r="B4" s="570" t="s">
        <v>115</v>
      </c>
      <c r="C4" s="535"/>
      <c r="D4" s="535"/>
      <c r="E4" s="571"/>
    </row>
    <row r="5" spans="1:5">
      <c r="A5" s="113"/>
      <c r="B5" s="572" t="s">
        <v>467</v>
      </c>
      <c r="C5" s="573"/>
      <c r="D5" s="381"/>
      <c r="E5" s="75" t="s">
        <v>468</v>
      </c>
    </row>
    <row r="6" spans="1:5" ht="6" customHeight="1" thickBot="1">
      <c r="A6" s="382"/>
      <c r="B6" s="383"/>
      <c r="C6" s="384"/>
      <c r="D6" s="385"/>
      <c r="E6" s="386"/>
    </row>
    <row r="7" spans="1:5" ht="6" customHeight="1" thickTop="1" thickBot="1">
      <c r="A7" s="382"/>
      <c r="B7" s="387"/>
      <c r="C7" s="574"/>
      <c r="D7" s="574"/>
      <c r="E7" s="574"/>
    </row>
    <row r="8" spans="1:5" ht="23.25" customHeight="1" thickTop="1" thickBot="1">
      <c r="A8" s="382"/>
      <c r="B8" s="388" t="s">
        <v>116</v>
      </c>
      <c r="C8" s="389" t="s">
        <v>348</v>
      </c>
      <c r="D8" s="390" t="s">
        <v>349</v>
      </c>
      <c r="E8" s="391" t="s">
        <v>350</v>
      </c>
    </row>
    <row r="9" spans="1:5" ht="6" customHeight="1" thickTop="1" thickBot="1"/>
    <row r="10" spans="1:5" ht="15" thickTop="1">
      <c r="B10" s="392"/>
      <c r="C10" s="393"/>
      <c r="D10" s="394"/>
      <c r="E10" s="395"/>
    </row>
    <row r="11" spans="1:5">
      <c r="B11" s="396">
        <v>1000</v>
      </c>
      <c r="C11" s="397" t="s">
        <v>104</v>
      </c>
      <c r="D11" s="136"/>
      <c r="E11" s="137"/>
    </row>
    <row r="12" spans="1:5" ht="15">
      <c r="B12" s="398">
        <v>1100</v>
      </c>
      <c r="C12" s="399" t="s">
        <v>64</v>
      </c>
      <c r="D12" s="400">
        <f>SUM(D13:D19)</f>
        <v>124406.64</v>
      </c>
      <c r="E12" s="401">
        <f>SUM(E13:E19)</f>
        <v>0</v>
      </c>
    </row>
    <row r="13" spans="1:5">
      <c r="B13" s="402">
        <v>1110</v>
      </c>
      <c r="C13" s="403" t="s">
        <v>65</v>
      </c>
      <c r="D13" s="493">
        <v>114454.89</v>
      </c>
      <c r="E13" s="405"/>
    </row>
    <row r="14" spans="1:5">
      <c r="B14" s="402">
        <v>1120</v>
      </c>
      <c r="C14" s="403" t="s">
        <v>66</v>
      </c>
      <c r="D14" s="493">
        <v>3.5</v>
      </c>
      <c r="E14" s="405"/>
    </row>
    <row r="15" spans="1:5">
      <c r="B15" s="406">
        <v>1130</v>
      </c>
      <c r="C15" s="403" t="s">
        <v>67</v>
      </c>
      <c r="D15" s="493">
        <v>9948.25</v>
      </c>
      <c r="E15" s="405"/>
    </row>
    <row r="16" spans="1:5">
      <c r="B16" s="402">
        <v>1140</v>
      </c>
      <c r="C16" s="403" t="s">
        <v>351</v>
      </c>
      <c r="D16" s="404"/>
      <c r="E16" s="405"/>
    </row>
    <row r="17" spans="2:5">
      <c r="B17" s="402">
        <v>1150</v>
      </c>
      <c r="C17" s="403" t="s">
        <v>69</v>
      </c>
      <c r="D17" s="404"/>
      <c r="E17" s="405"/>
    </row>
    <row r="18" spans="2:5">
      <c r="B18" s="402">
        <v>1160</v>
      </c>
      <c r="C18" s="403" t="s">
        <v>70</v>
      </c>
      <c r="D18" s="404"/>
      <c r="E18" s="405"/>
    </row>
    <row r="19" spans="2:5">
      <c r="B19" s="402">
        <v>1190</v>
      </c>
      <c r="C19" s="407" t="s">
        <v>71</v>
      </c>
      <c r="D19" s="404"/>
      <c r="E19" s="405"/>
    </row>
    <row r="20" spans="2:5">
      <c r="B20" s="408"/>
      <c r="C20" s="407"/>
      <c r="D20" s="136"/>
      <c r="E20" s="137"/>
    </row>
    <row r="21" spans="2:5" ht="15">
      <c r="B21" s="398">
        <v>1200</v>
      </c>
      <c r="C21" s="399" t="s">
        <v>72</v>
      </c>
      <c r="D21" s="400">
        <f>SUM(D22:D30)</f>
        <v>167982.6</v>
      </c>
      <c r="E21" s="401">
        <f>SUM(E22:E30)</f>
        <v>1825906.21</v>
      </c>
    </row>
    <row r="22" spans="2:5">
      <c r="B22" s="402">
        <v>1210</v>
      </c>
      <c r="C22" s="403" t="s">
        <v>73</v>
      </c>
      <c r="D22" s="404"/>
      <c r="E22" s="405"/>
    </row>
    <row r="23" spans="2:5">
      <c r="B23" s="402">
        <v>1220</v>
      </c>
      <c r="C23" s="403" t="s">
        <v>74</v>
      </c>
      <c r="D23" s="404"/>
      <c r="E23" s="405"/>
    </row>
    <row r="24" spans="2:5">
      <c r="B24" s="402">
        <v>1230</v>
      </c>
      <c r="C24" s="403" t="s">
        <v>37</v>
      </c>
      <c r="D24" s="404"/>
      <c r="E24" s="405"/>
    </row>
    <row r="25" spans="2:5">
      <c r="B25" s="402">
        <v>1240</v>
      </c>
      <c r="C25" s="403" t="s">
        <v>38</v>
      </c>
      <c r="D25" s="404"/>
      <c r="E25" s="405">
        <v>1825906.21</v>
      </c>
    </row>
    <row r="26" spans="2:5">
      <c r="B26" s="402">
        <v>1250</v>
      </c>
      <c r="C26" s="403" t="s">
        <v>75</v>
      </c>
      <c r="D26" s="404"/>
      <c r="E26" s="405"/>
    </row>
    <row r="27" spans="2:5">
      <c r="B27" s="402">
        <v>1260</v>
      </c>
      <c r="C27" s="403" t="s">
        <v>256</v>
      </c>
      <c r="D27" s="404">
        <v>167982.6</v>
      </c>
      <c r="E27" s="405"/>
    </row>
    <row r="28" spans="2:5">
      <c r="B28" s="402">
        <v>1270</v>
      </c>
      <c r="C28" s="403" t="s">
        <v>77</v>
      </c>
      <c r="D28" s="404"/>
      <c r="E28" s="405"/>
    </row>
    <row r="29" spans="2:5">
      <c r="B29" s="402">
        <v>1280</v>
      </c>
      <c r="C29" s="403" t="s">
        <v>78</v>
      </c>
      <c r="D29" s="404"/>
      <c r="E29" s="405"/>
    </row>
    <row r="30" spans="2:5">
      <c r="B30" s="402">
        <v>1290</v>
      </c>
      <c r="C30" s="403" t="s">
        <v>79</v>
      </c>
      <c r="D30" s="404"/>
      <c r="E30" s="405"/>
    </row>
    <row r="31" spans="2:5">
      <c r="B31" s="408"/>
      <c r="C31" s="403"/>
      <c r="D31" s="136"/>
      <c r="E31" s="137"/>
    </row>
    <row r="32" spans="2:5">
      <c r="B32" s="396">
        <v>2000</v>
      </c>
      <c r="C32" s="397" t="s">
        <v>352</v>
      </c>
      <c r="D32" s="136"/>
      <c r="E32" s="137"/>
    </row>
    <row r="33" spans="2:5" ht="15">
      <c r="B33" s="398">
        <v>2100</v>
      </c>
      <c r="C33" s="399" t="s">
        <v>122</v>
      </c>
      <c r="D33" s="400">
        <f>SUM(D34:D41)</f>
        <v>807957.28</v>
      </c>
      <c r="E33" s="401">
        <f>SUM(E34:E41)</f>
        <v>0</v>
      </c>
    </row>
    <row r="34" spans="2:5">
      <c r="B34" s="402">
        <v>2110</v>
      </c>
      <c r="C34" s="403" t="s">
        <v>123</v>
      </c>
      <c r="D34" s="404">
        <v>807957.28</v>
      </c>
      <c r="E34" s="405"/>
    </row>
    <row r="35" spans="2:5">
      <c r="B35" s="402">
        <v>2120</v>
      </c>
      <c r="C35" s="403" t="s">
        <v>142</v>
      </c>
      <c r="D35" s="404"/>
      <c r="E35" s="405"/>
    </row>
    <row r="36" spans="2:5">
      <c r="B36" s="402">
        <v>2130</v>
      </c>
      <c r="C36" s="403" t="s">
        <v>151</v>
      </c>
      <c r="D36" s="404"/>
      <c r="E36" s="405"/>
    </row>
    <row r="37" spans="2:5">
      <c r="B37" s="402">
        <v>2140</v>
      </c>
      <c r="C37" s="403" t="s">
        <v>353</v>
      </c>
      <c r="D37" s="404"/>
      <c r="E37" s="405"/>
    </row>
    <row r="38" spans="2:5">
      <c r="B38" s="402">
        <v>2150</v>
      </c>
      <c r="C38" s="403" t="s">
        <v>163</v>
      </c>
      <c r="D38" s="404"/>
      <c r="E38" s="405"/>
    </row>
    <row r="39" spans="2:5">
      <c r="B39" s="406">
        <v>2160</v>
      </c>
      <c r="C39" s="403" t="s">
        <v>354</v>
      </c>
      <c r="D39" s="404"/>
      <c r="E39" s="405"/>
    </row>
    <row r="40" spans="2:5">
      <c r="B40" s="406">
        <v>2170</v>
      </c>
      <c r="C40" s="403" t="s">
        <v>182</v>
      </c>
      <c r="D40" s="404"/>
      <c r="E40" s="405"/>
    </row>
    <row r="41" spans="2:5">
      <c r="B41" s="406">
        <v>2190</v>
      </c>
      <c r="C41" s="403" t="s">
        <v>189</v>
      </c>
      <c r="D41" s="404"/>
      <c r="E41" s="405"/>
    </row>
    <row r="42" spans="2:5">
      <c r="B42" s="409"/>
      <c r="C42" s="410"/>
      <c r="D42" s="136"/>
      <c r="E42" s="137"/>
    </row>
    <row r="43" spans="2:5" ht="15">
      <c r="B43" s="398">
        <v>2200</v>
      </c>
      <c r="C43" s="399" t="s">
        <v>198</v>
      </c>
      <c r="D43" s="400">
        <f>SUM(D44:D49)</f>
        <v>0</v>
      </c>
      <c r="E43" s="401">
        <f>SUM(E44:E49)</f>
        <v>0</v>
      </c>
    </row>
    <row r="44" spans="2:5">
      <c r="B44" s="402">
        <v>2210</v>
      </c>
      <c r="C44" s="403" t="s">
        <v>200</v>
      </c>
      <c r="D44" s="404"/>
      <c r="E44" s="405"/>
    </row>
    <row r="45" spans="2:5">
      <c r="B45" s="402">
        <v>2220</v>
      </c>
      <c r="C45" s="403" t="s">
        <v>205</v>
      </c>
      <c r="D45" s="404"/>
      <c r="E45" s="405"/>
    </row>
    <row r="46" spans="2:5">
      <c r="B46" s="402">
        <v>2230</v>
      </c>
      <c r="C46" s="403" t="s">
        <v>212</v>
      </c>
      <c r="D46" s="404"/>
      <c r="E46" s="405"/>
    </row>
    <row r="47" spans="2:5">
      <c r="B47" s="402">
        <v>2240</v>
      </c>
      <c r="C47" s="403" t="s">
        <v>225</v>
      </c>
      <c r="D47" s="404"/>
      <c r="E47" s="405"/>
    </row>
    <row r="48" spans="2:5">
      <c r="B48" s="402">
        <v>2250</v>
      </c>
      <c r="C48" s="403" t="s">
        <v>355</v>
      </c>
      <c r="D48" s="404"/>
      <c r="E48" s="405"/>
    </row>
    <row r="49" spans="2:5">
      <c r="B49" s="402">
        <v>2260</v>
      </c>
      <c r="C49" s="403" t="s">
        <v>245</v>
      </c>
      <c r="D49" s="404"/>
      <c r="E49" s="405"/>
    </row>
    <row r="50" spans="2:5">
      <c r="B50" s="411"/>
      <c r="C50" s="410"/>
      <c r="D50" s="136"/>
      <c r="E50" s="137"/>
    </row>
    <row r="51" spans="2:5">
      <c r="B51" s="396">
        <v>3000</v>
      </c>
      <c r="C51" s="397" t="s">
        <v>356</v>
      </c>
      <c r="D51" s="136"/>
      <c r="E51" s="137"/>
    </row>
    <row r="52" spans="2:5" ht="15">
      <c r="B52" s="398">
        <v>3100</v>
      </c>
      <c r="C52" s="399" t="s">
        <v>357</v>
      </c>
      <c r="D52" s="400">
        <f>SUM(D53:D55)</f>
        <v>0</v>
      </c>
      <c r="E52" s="401">
        <f>SUM(E53:E55)</f>
        <v>0</v>
      </c>
    </row>
    <row r="53" spans="2:5">
      <c r="B53" s="402">
        <v>3110</v>
      </c>
      <c r="C53" s="403" t="s">
        <v>31</v>
      </c>
      <c r="D53" s="404"/>
      <c r="E53" s="405"/>
    </row>
    <row r="54" spans="2:5">
      <c r="B54" s="402">
        <v>3120</v>
      </c>
      <c r="C54" s="403" t="s">
        <v>265</v>
      </c>
      <c r="D54" s="404"/>
      <c r="E54" s="405"/>
    </row>
    <row r="55" spans="2:5">
      <c r="B55" s="402">
        <v>3130</v>
      </c>
      <c r="C55" s="403" t="s">
        <v>358</v>
      </c>
      <c r="D55" s="404"/>
      <c r="E55" s="405"/>
    </row>
    <row r="56" spans="2:5">
      <c r="B56" s="408"/>
      <c r="C56" s="403"/>
      <c r="D56" s="136"/>
      <c r="E56" s="137"/>
    </row>
    <row r="57" spans="2:5" ht="15">
      <c r="B57" s="398">
        <v>3200</v>
      </c>
      <c r="C57" s="399" t="s">
        <v>359</v>
      </c>
      <c r="D57" s="400">
        <f>SUM(D58:D62)</f>
        <v>1208528.6399999999</v>
      </c>
      <c r="E57" s="401">
        <f>SUM(E58:E62)</f>
        <v>482969.05</v>
      </c>
    </row>
    <row r="58" spans="2:5">
      <c r="B58" s="402">
        <v>3210</v>
      </c>
      <c r="C58" s="403" t="s">
        <v>274</v>
      </c>
      <c r="D58" s="404"/>
      <c r="E58" s="405">
        <v>482969.05</v>
      </c>
    </row>
    <row r="59" spans="2:5">
      <c r="B59" s="402">
        <v>3220</v>
      </c>
      <c r="C59" s="403" t="s">
        <v>276</v>
      </c>
      <c r="D59" s="404">
        <v>1208528.6399999999</v>
      </c>
      <c r="E59" s="405"/>
    </row>
    <row r="60" spans="2:5">
      <c r="B60" s="402">
        <v>3230</v>
      </c>
      <c r="C60" s="403" t="s">
        <v>346</v>
      </c>
      <c r="D60" s="404"/>
      <c r="E60" s="405"/>
    </row>
    <row r="61" spans="2:5">
      <c r="B61" s="402">
        <v>3240</v>
      </c>
      <c r="C61" s="403" t="s">
        <v>360</v>
      </c>
      <c r="D61" s="404"/>
      <c r="E61" s="405"/>
    </row>
    <row r="62" spans="2:5">
      <c r="B62" s="402">
        <v>3250</v>
      </c>
      <c r="C62" s="403" t="s">
        <v>294</v>
      </c>
      <c r="D62" s="404"/>
      <c r="E62" s="405"/>
    </row>
    <row r="63" spans="2:5">
      <c r="B63" s="408"/>
      <c r="C63" s="481"/>
      <c r="D63" s="136"/>
      <c r="E63" s="137"/>
    </row>
    <row r="64" spans="2:5" ht="15">
      <c r="B64" s="398">
        <v>3300</v>
      </c>
      <c r="C64" s="399" t="s">
        <v>361</v>
      </c>
      <c r="D64" s="400">
        <f>SUM(D65:D66)</f>
        <v>0</v>
      </c>
      <c r="E64" s="401">
        <f>SUM(E65:E66)</f>
        <v>0</v>
      </c>
    </row>
    <row r="65" spans="2:5">
      <c r="B65" s="402">
        <v>3310</v>
      </c>
      <c r="C65" s="403" t="s">
        <v>298</v>
      </c>
      <c r="D65" s="404"/>
      <c r="E65" s="405"/>
    </row>
    <row r="66" spans="2:5">
      <c r="B66" s="402">
        <v>3320</v>
      </c>
      <c r="C66" s="403" t="s">
        <v>299</v>
      </c>
      <c r="D66" s="404"/>
      <c r="E66" s="405"/>
    </row>
    <row r="67" spans="2:5" ht="15" thickBot="1">
      <c r="B67" s="412"/>
      <c r="C67" s="413"/>
      <c r="D67" s="414"/>
      <c r="E67" s="415"/>
    </row>
    <row r="68" spans="2:5" ht="15.75" thickTop="1" thickBot="1">
      <c r="B68" s="416"/>
      <c r="C68" s="417" t="s">
        <v>362</v>
      </c>
      <c r="D68" s="418">
        <f>D12+D21+D33+D43+D52+D57+D64</f>
        <v>2308875.16</v>
      </c>
      <c r="E68" s="419">
        <f>E12+E21+E33+E43+E52+E57+E64</f>
        <v>2308875.2599999998</v>
      </c>
    </row>
    <row r="69" spans="2:5" ht="15" thickTop="1"/>
    <row r="70" spans="2:5">
      <c r="B70" s="562" t="s">
        <v>54</v>
      </c>
      <c r="C70" s="562"/>
      <c r="D70" s="563"/>
      <c r="E70" s="562"/>
    </row>
    <row r="71" spans="2:5">
      <c r="B71" s="420"/>
      <c r="C71" s="421"/>
      <c r="D71" s="422"/>
      <c r="E71" s="422"/>
    </row>
    <row r="72" spans="2:5">
      <c r="B72" s="423"/>
      <c r="C72" s="424"/>
      <c r="D72" s="425"/>
      <c r="E72" s="425"/>
    </row>
    <row r="73" spans="2:5">
      <c r="B73" s="423"/>
      <c r="C73" s="424"/>
      <c r="D73" s="425"/>
      <c r="E73" s="425"/>
    </row>
    <row r="74" spans="2:5">
      <c r="B74" s="423"/>
      <c r="C74" s="424"/>
      <c r="D74" s="425"/>
      <c r="E74" s="425"/>
    </row>
    <row r="75" spans="2:5">
      <c r="B75" s="423"/>
      <c r="C75" s="424"/>
      <c r="D75" s="425"/>
      <c r="E75" s="425"/>
    </row>
  </sheetData>
  <customSheetViews>
    <customSheetView guid="{05A24B3F-0046-4A93-964B-C8E884CA78A3}" showGridLines="0" fitToPage="1" topLeftCell="A37">
      <selection activeCell="B2" sqref="B2:E73"/>
      <pageMargins left="0.70866141732283472" right="0.70866141732283472" top="0.55118110236220474" bottom="0.55118110236220474" header="0.31496062992125984" footer="0.31496062992125984"/>
      <pageSetup scale="70" orientation="portrait" verticalDpi="597" r:id="rId1"/>
    </customSheetView>
    <customSheetView guid="{AB7C7113-F865-4779-9FA4-3A0AD2C9E93A}" showGridLines="0" fitToPage="1" topLeftCell="A37">
      <selection activeCell="B2" sqref="B2:E73"/>
      <pageMargins left="0.70866141732283472" right="0.70866141732283472" top="0.55118110236220474" bottom="0.55118110236220474" header="0.31496062992125984" footer="0.31496062992125984"/>
      <pageSetup scale="70" orientation="portrait" verticalDpi="597" r:id="rId2"/>
    </customSheetView>
  </customSheetViews>
  <mergeCells count="6">
    <mergeCell ref="B70:E70"/>
    <mergeCell ref="B2:E2"/>
    <mergeCell ref="B3:E3"/>
    <mergeCell ref="B4:E4"/>
    <mergeCell ref="B5:C5"/>
    <mergeCell ref="C7:E7"/>
  </mergeCells>
  <printOptions horizontalCentered="1"/>
  <pageMargins left="0.70866141732283472" right="0.70866141732283472" top="0.55118110236220474" bottom="0.55118110236220474" header="0.31496062992125984" footer="0.31496062992125984"/>
  <pageSetup scale="65"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00B050"/>
    <pageSetUpPr fitToPage="1"/>
  </sheetPr>
  <dimension ref="A1:J91"/>
  <sheetViews>
    <sheetView showGridLines="0" view="pageBreakPreview" zoomScale="60" zoomScaleNormal="100" workbookViewId="0">
      <selection activeCell="B4" sqref="B4"/>
    </sheetView>
  </sheetViews>
  <sheetFormatPr baseColWidth="10" defaultRowHeight="14.25"/>
  <cols>
    <col min="1" max="1" width="1.7109375" style="21" customWidth="1"/>
    <col min="2" max="2" width="94.140625" style="12" customWidth="1"/>
    <col min="3" max="4" width="22.7109375" style="12" customWidth="1"/>
    <col min="5" max="16384" width="11.42578125" style="12"/>
  </cols>
  <sheetData>
    <row r="1" spans="1:10" ht="4.5" customHeight="1" thickBot="1"/>
    <row r="2" spans="1:10" ht="54.75" customHeight="1" thickTop="1">
      <c r="A2" s="22"/>
      <c r="B2" s="575" t="s">
        <v>377</v>
      </c>
      <c r="C2" s="576"/>
      <c r="D2" s="577"/>
    </row>
    <row r="3" spans="1:10" ht="24.75" customHeight="1">
      <c r="A3" s="22"/>
      <c r="B3" s="23"/>
      <c r="C3" s="24"/>
      <c r="D3" s="25"/>
    </row>
    <row r="4" spans="1:10">
      <c r="A4" s="22"/>
      <c r="B4" s="26" t="s">
        <v>469</v>
      </c>
      <c r="C4" s="27"/>
      <c r="D4" s="28" t="s">
        <v>470</v>
      </c>
    </row>
    <row r="5" spans="1:10" ht="15" thickBot="1">
      <c r="A5" s="22"/>
      <c r="B5" s="29"/>
      <c r="C5" s="30"/>
      <c r="D5" s="31"/>
    </row>
    <row r="6" spans="1:10" ht="6" customHeight="1" thickTop="1" thickBot="1">
      <c r="A6" s="22"/>
      <c r="B6" s="32"/>
      <c r="C6" s="32"/>
      <c r="D6" s="32"/>
    </row>
    <row r="7" spans="1:10" ht="22.5" customHeight="1" thickTop="1" thickBot="1">
      <c r="A7" s="33"/>
      <c r="B7" s="34" t="s">
        <v>4</v>
      </c>
      <c r="C7" s="35" t="s">
        <v>378</v>
      </c>
      <c r="D7" s="36" t="s">
        <v>383</v>
      </c>
    </row>
    <row r="8" spans="1:10" ht="6" customHeight="1" thickTop="1" thickBot="1"/>
    <row r="9" spans="1:10" ht="15" thickTop="1">
      <c r="B9" s="37"/>
      <c r="C9" s="38"/>
      <c r="D9" s="39"/>
      <c r="J9" s="12">
        <f>39+7</f>
        <v>46</v>
      </c>
    </row>
    <row r="10" spans="1:10" ht="15.75" customHeight="1">
      <c r="B10" s="40" t="s">
        <v>5</v>
      </c>
      <c r="C10" s="41"/>
      <c r="D10" s="42"/>
      <c r="F10" s="578"/>
      <c r="G10" s="578"/>
      <c r="H10" s="578"/>
      <c r="J10" s="12">
        <f>J9/6</f>
        <v>7.666666666666667</v>
      </c>
    </row>
    <row r="11" spans="1:10" ht="6" customHeight="1">
      <c r="B11" s="43"/>
      <c r="C11" s="44"/>
      <c r="D11" s="45"/>
    </row>
    <row r="12" spans="1:10" ht="15">
      <c r="B12" s="46" t="s">
        <v>6</v>
      </c>
      <c r="C12" s="47">
        <f>SUM(C13:C23)</f>
        <v>44718476.270000003</v>
      </c>
      <c r="D12" s="48">
        <f>SUM(D13:D23)</f>
        <v>44964058.560000002</v>
      </c>
    </row>
    <row r="13" spans="1:10">
      <c r="A13" s="21">
        <v>10</v>
      </c>
      <c r="B13" s="49" t="s">
        <v>7</v>
      </c>
      <c r="C13" s="20"/>
      <c r="D13" s="50"/>
    </row>
    <row r="14" spans="1:10">
      <c r="A14" s="21">
        <v>11</v>
      </c>
      <c r="B14" s="49" t="s">
        <v>8</v>
      </c>
      <c r="C14" s="20"/>
      <c r="D14" s="50"/>
    </row>
    <row r="15" spans="1:10">
      <c r="A15" s="21">
        <v>12</v>
      </c>
      <c r="B15" s="49" t="s">
        <v>9</v>
      </c>
      <c r="C15" s="20"/>
      <c r="D15" s="50"/>
    </row>
    <row r="16" spans="1:10">
      <c r="A16" s="21">
        <v>13</v>
      </c>
      <c r="B16" s="49" t="s">
        <v>10</v>
      </c>
      <c r="C16" s="20"/>
      <c r="D16" s="50"/>
    </row>
    <row r="17" spans="1:4">
      <c r="A17" s="21">
        <v>14</v>
      </c>
      <c r="B17" s="49" t="s">
        <v>11</v>
      </c>
      <c r="C17" s="20"/>
      <c r="D17" s="50"/>
    </row>
    <row r="18" spans="1:4">
      <c r="A18" s="21">
        <v>15</v>
      </c>
      <c r="B18" s="49" t="s">
        <v>12</v>
      </c>
      <c r="C18" s="20"/>
      <c r="D18" s="50">
        <v>36136.74</v>
      </c>
    </row>
    <row r="19" spans="1:4">
      <c r="A19" s="21">
        <v>16</v>
      </c>
      <c r="B19" s="49" t="s">
        <v>13</v>
      </c>
      <c r="C19" s="20">
        <v>611432</v>
      </c>
      <c r="D19" s="50">
        <v>410172.5</v>
      </c>
    </row>
    <row r="20" spans="1:4" ht="30" customHeight="1">
      <c r="A20" s="21">
        <v>17</v>
      </c>
      <c r="B20" s="51" t="s">
        <v>14</v>
      </c>
      <c r="C20" s="20"/>
      <c r="D20" s="50"/>
    </row>
    <row r="21" spans="1:4">
      <c r="A21" s="21">
        <v>18</v>
      </c>
      <c r="B21" s="49" t="s">
        <v>2</v>
      </c>
      <c r="C21" s="20"/>
      <c r="D21" s="50"/>
    </row>
    <row r="22" spans="1:4">
      <c r="A22" s="21">
        <v>19</v>
      </c>
      <c r="B22" s="51" t="s">
        <v>15</v>
      </c>
      <c r="C22" s="20">
        <v>44106979.75</v>
      </c>
      <c r="D22" s="50">
        <v>44517709.740000002</v>
      </c>
    </row>
    <row r="23" spans="1:4">
      <c r="A23" s="21">
        <v>20</v>
      </c>
      <c r="B23" s="49" t="s">
        <v>16</v>
      </c>
      <c r="C23" s="20">
        <v>64.52</v>
      </c>
      <c r="D23" s="50">
        <v>39.58</v>
      </c>
    </row>
    <row r="24" spans="1:4" ht="6" customHeight="1">
      <c r="B24" s="49"/>
      <c r="C24" s="15"/>
      <c r="D24" s="16"/>
    </row>
    <row r="25" spans="1:4" ht="15">
      <c r="B25" s="46" t="s">
        <v>17</v>
      </c>
      <c r="C25" s="47">
        <f>SUM(C26:C41)</f>
        <v>22412683.880000003</v>
      </c>
      <c r="D25" s="48">
        <f>SUM(D26:D41)</f>
        <v>22397569.990000002</v>
      </c>
    </row>
    <row r="26" spans="1:4">
      <c r="A26" s="21">
        <v>21</v>
      </c>
      <c r="B26" s="49" t="s">
        <v>18</v>
      </c>
      <c r="C26" s="20">
        <v>19926182.170000002</v>
      </c>
      <c r="D26" s="50">
        <v>18602803.710000001</v>
      </c>
    </row>
    <row r="27" spans="1:4">
      <c r="A27" s="21">
        <v>22</v>
      </c>
      <c r="B27" s="49" t="s">
        <v>19</v>
      </c>
      <c r="C27" s="20">
        <v>978407.02</v>
      </c>
      <c r="D27" s="50">
        <v>1531981.94</v>
      </c>
    </row>
    <row r="28" spans="1:4">
      <c r="A28" s="21">
        <v>23</v>
      </c>
      <c r="B28" s="49" t="s">
        <v>20</v>
      </c>
      <c r="C28" s="20">
        <v>1457588.69</v>
      </c>
      <c r="D28" s="50">
        <v>2183556.34</v>
      </c>
    </row>
    <row r="29" spans="1:4">
      <c r="A29" s="21">
        <v>24</v>
      </c>
      <c r="B29" s="51" t="s">
        <v>21</v>
      </c>
      <c r="C29" s="20"/>
      <c r="D29" s="50"/>
    </row>
    <row r="30" spans="1:4">
      <c r="A30" s="21">
        <v>25</v>
      </c>
      <c r="B30" s="49" t="s">
        <v>22</v>
      </c>
      <c r="C30" s="20"/>
      <c r="D30" s="50"/>
    </row>
    <row r="31" spans="1:4">
      <c r="A31" s="21">
        <v>26</v>
      </c>
      <c r="B31" s="49" t="s">
        <v>23</v>
      </c>
      <c r="C31" s="20">
        <v>50506</v>
      </c>
      <c r="D31" s="50">
        <v>79228</v>
      </c>
    </row>
    <row r="32" spans="1:4">
      <c r="A32" s="21">
        <v>27</v>
      </c>
      <c r="B32" s="49" t="s">
        <v>24</v>
      </c>
      <c r="C32" s="20"/>
      <c r="D32" s="50"/>
    </row>
    <row r="33" spans="1:4">
      <c r="A33" s="21">
        <v>28</v>
      </c>
      <c r="B33" s="49" t="s">
        <v>25</v>
      </c>
      <c r="C33" s="20"/>
      <c r="D33" s="50"/>
    </row>
    <row r="34" spans="1:4">
      <c r="A34" s="21">
        <v>29</v>
      </c>
      <c r="B34" s="51" t="s">
        <v>26</v>
      </c>
      <c r="C34" s="20"/>
      <c r="D34" s="50"/>
    </row>
    <row r="35" spans="1:4">
      <c r="A35" s="21">
        <v>30</v>
      </c>
      <c r="B35" s="49" t="s">
        <v>27</v>
      </c>
      <c r="C35" s="20"/>
      <c r="D35" s="50"/>
    </row>
    <row r="36" spans="1:4">
      <c r="A36" s="21">
        <v>31</v>
      </c>
      <c r="B36" s="49" t="s">
        <v>28</v>
      </c>
      <c r="C36" s="20"/>
      <c r="D36" s="50"/>
    </row>
    <row r="37" spans="1:4">
      <c r="A37" s="21">
        <v>32</v>
      </c>
      <c r="B37" s="49" t="s">
        <v>29</v>
      </c>
      <c r="C37" s="20"/>
      <c r="D37" s="50"/>
    </row>
    <row r="38" spans="1:4">
      <c r="A38" s="21">
        <v>33</v>
      </c>
      <c r="B38" s="49" t="s">
        <v>30</v>
      </c>
      <c r="C38" s="20"/>
      <c r="D38" s="50"/>
    </row>
    <row r="39" spans="1:4">
      <c r="A39" s="21">
        <v>34</v>
      </c>
      <c r="B39" s="49" t="s">
        <v>31</v>
      </c>
      <c r="C39" s="20"/>
      <c r="D39" s="50"/>
    </row>
    <row r="40" spans="1:4">
      <c r="A40" s="21">
        <v>35</v>
      </c>
      <c r="B40" s="49" t="s">
        <v>32</v>
      </c>
      <c r="C40" s="20"/>
      <c r="D40" s="50"/>
    </row>
    <row r="41" spans="1:4">
      <c r="A41" s="21">
        <v>36</v>
      </c>
      <c r="B41" s="49" t="s">
        <v>33</v>
      </c>
      <c r="C41" s="20"/>
      <c r="D41" s="50"/>
    </row>
    <row r="42" spans="1:4" ht="6.75" customHeight="1">
      <c r="B42" s="49"/>
      <c r="C42" s="15"/>
      <c r="D42" s="16"/>
    </row>
    <row r="43" spans="1:4" ht="15">
      <c r="B43" s="52" t="s">
        <v>34</v>
      </c>
      <c r="C43" s="47">
        <f>C12-C25</f>
        <v>22305792.390000001</v>
      </c>
      <c r="D43" s="48">
        <f>D12-D25</f>
        <v>22566488.57</v>
      </c>
    </row>
    <row r="44" spans="1:4" ht="21" customHeight="1">
      <c r="B44" s="49"/>
      <c r="C44" s="15"/>
      <c r="D44" s="16"/>
    </row>
    <row r="45" spans="1:4">
      <c r="B45" s="43" t="s">
        <v>35</v>
      </c>
      <c r="C45" s="15"/>
      <c r="D45" s="16"/>
    </row>
    <row r="46" spans="1:4" ht="6" customHeight="1">
      <c r="B46" s="49"/>
      <c r="C46" s="15"/>
      <c r="D46" s="16"/>
    </row>
    <row r="47" spans="1:4" ht="15">
      <c r="B47" s="53" t="s">
        <v>36</v>
      </c>
      <c r="C47" s="47">
        <f>SUM(C48:C50)</f>
        <v>0</v>
      </c>
      <c r="D47" s="48">
        <f>SUM(D48:D50)</f>
        <v>0</v>
      </c>
    </row>
    <row r="48" spans="1:4">
      <c r="A48" s="21">
        <v>37</v>
      </c>
      <c r="B48" s="51" t="s">
        <v>37</v>
      </c>
      <c r="C48" s="20"/>
      <c r="D48" s="50"/>
    </row>
    <row r="49" spans="1:4">
      <c r="A49" s="21">
        <v>38</v>
      </c>
      <c r="B49" s="49" t="s">
        <v>38</v>
      </c>
      <c r="C49" s="20"/>
      <c r="D49" s="50"/>
    </row>
    <row r="50" spans="1:4">
      <c r="A50" s="21">
        <v>39</v>
      </c>
      <c r="B50" s="49" t="s">
        <v>39</v>
      </c>
      <c r="C50" s="20"/>
      <c r="D50" s="50"/>
    </row>
    <row r="51" spans="1:4" ht="6" customHeight="1">
      <c r="B51" s="49"/>
      <c r="C51" s="15"/>
      <c r="D51" s="16"/>
    </row>
    <row r="52" spans="1:4" ht="15">
      <c r="B52" s="53" t="s">
        <v>40</v>
      </c>
      <c r="C52" s="47">
        <f>SUM(C53:C55)</f>
        <v>22420247.280000001</v>
      </c>
      <c r="D52" s="48">
        <f>SUM(D53:D55)</f>
        <v>22530825.280000001</v>
      </c>
    </row>
    <row r="53" spans="1:4">
      <c r="A53" s="21">
        <v>40</v>
      </c>
      <c r="B53" s="51" t="s">
        <v>37</v>
      </c>
      <c r="C53" s="15">
        <v>31022.12</v>
      </c>
      <c r="D53" s="16"/>
    </row>
    <row r="54" spans="1:4">
      <c r="A54" s="21">
        <v>41</v>
      </c>
      <c r="B54" s="49" t="s">
        <v>38</v>
      </c>
      <c r="C54" s="15">
        <v>22487.48</v>
      </c>
      <c r="D54" s="16"/>
    </row>
    <row r="55" spans="1:4">
      <c r="A55" s="21">
        <v>42</v>
      </c>
      <c r="B55" s="49" t="s">
        <v>41</v>
      </c>
      <c r="C55" s="15">
        <v>22366737.68</v>
      </c>
      <c r="D55" s="16">
        <v>22530825.280000001</v>
      </c>
    </row>
    <row r="56" spans="1:4" ht="6" customHeight="1">
      <c r="B56" s="49"/>
      <c r="C56" s="15"/>
      <c r="D56" s="16"/>
    </row>
    <row r="57" spans="1:4" ht="15">
      <c r="B57" s="52" t="s">
        <v>42</v>
      </c>
      <c r="C57" s="47">
        <f>C47-C52</f>
        <v>-22420247.280000001</v>
      </c>
      <c r="D57" s="48">
        <f>D47-D52</f>
        <v>-22530825.280000001</v>
      </c>
    </row>
    <row r="58" spans="1:4" ht="22.5" customHeight="1">
      <c r="B58" s="49"/>
      <c r="C58" s="15"/>
      <c r="D58" s="16"/>
    </row>
    <row r="59" spans="1:4">
      <c r="B59" s="54" t="s">
        <v>43</v>
      </c>
      <c r="C59" s="15"/>
      <c r="D59" s="16"/>
    </row>
    <row r="60" spans="1:4" ht="6" customHeight="1">
      <c r="B60" s="49"/>
      <c r="C60" s="15"/>
      <c r="D60" s="16"/>
    </row>
    <row r="61" spans="1:4" ht="15">
      <c r="B61" s="53" t="s">
        <v>36</v>
      </c>
      <c r="C61" s="47">
        <f>C62+C65</f>
        <v>0</v>
      </c>
      <c r="D61" s="48">
        <f>D62+D65</f>
        <v>0</v>
      </c>
    </row>
    <row r="62" spans="1:4" ht="15">
      <c r="B62" s="49" t="s">
        <v>44</v>
      </c>
      <c r="C62" s="47">
        <f>SUM(C63:C64)</f>
        <v>0</v>
      </c>
      <c r="D62" s="48">
        <f>SUM(D63:D64)</f>
        <v>0</v>
      </c>
    </row>
    <row r="63" spans="1:4">
      <c r="A63" s="21">
        <v>43</v>
      </c>
      <c r="B63" s="49" t="s">
        <v>45</v>
      </c>
      <c r="C63" s="480"/>
      <c r="D63" s="50"/>
    </row>
    <row r="64" spans="1:4">
      <c r="A64" s="21">
        <v>44</v>
      </c>
      <c r="B64" s="49" t="s">
        <v>46</v>
      </c>
      <c r="C64" s="20"/>
      <c r="D64" s="50"/>
    </row>
    <row r="65" spans="1:4">
      <c r="A65" s="21">
        <v>45</v>
      </c>
      <c r="B65" s="49" t="s">
        <v>47</v>
      </c>
      <c r="C65" s="20"/>
      <c r="D65" s="50"/>
    </row>
    <row r="66" spans="1:4" ht="6" customHeight="1">
      <c r="B66" s="49"/>
      <c r="C66" s="15"/>
      <c r="D66" s="16"/>
    </row>
    <row r="67" spans="1:4" ht="15">
      <c r="B67" s="53" t="s">
        <v>40</v>
      </c>
      <c r="C67" s="47">
        <f>C68+C71</f>
        <v>0</v>
      </c>
      <c r="D67" s="48">
        <f>D68+D71</f>
        <v>0</v>
      </c>
    </row>
    <row r="68" spans="1:4" ht="15">
      <c r="B68" s="49" t="s">
        <v>48</v>
      </c>
      <c r="C68" s="47">
        <f>SUM(C69:C70)</f>
        <v>0</v>
      </c>
      <c r="D68" s="48">
        <f>SUM(D69:D70)</f>
        <v>0</v>
      </c>
    </row>
    <row r="69" spans="1:4">
      <c r="A69" s="21">
        <v>46</v>
      </c>
      <c r="B69" s="49" t="s">
        <v>45</v>
      </c>
      <c r="C69" s="20"/>
      <c r="D69" s="50"/>
    </row>
    <row r="70" spans="1:4">
      <c r="A70" s="21">
        <v>47</v>
      </c>
      <c r="B70" s="49" t="s">
        <v>46</v>
      </c>
      <c r="C70" s="20"/>
      <c r="D70" s="472"/>
    </row>
    <row r="71" spans="1:4">
      <c r="A71" s="21">
        <v>48</v>
      </c>
      <c r="B71" s="49" t="s">
        <v>49</v>
      </c>
      <c r="C71" s="20"/>
      <c r="D71" s="50"/>
    </row>
    <row r="72" spans="1:4" ht="6" customHeight="1">
      <c r="B72" s="49"/>
      <c r="C72" s="15"/>
      <c r="D72" s="16"/>
    </row>
    <row r="73" spans="1:4" ht="15">
      <c r="B73" s="52" t="s">
        <v>50</v>
      </c>
      <c r="C73" s="47">
        <f>C61-C67</f>
        <v>0</v>
      </c>
      <c r="D73" s="48">
        <f>D61-D67</f>
        <v>0</v>
      </c>
    </row>
    <row r="74" spans="1:4" ht="20.25" customHeight="1">
      <c r="B74" s="49"/>
      <c r="C74" s="15"/>
      <c r="D74" s="16"/>
    </row>
    <row r="75" spans="1:4" ht="15">
      <c r="B75" s="52" t="s">
        <v>51</v>
      </c>
      <c r="C75" s="47">
        <f>C43+C57+C73</f>
        <v>-114454.8900000006</v>
      </c>
      <c r="D75" s="48">
        <f>D43+D57+D73</f>
        <v>35663.289999999106</v>
      </c>
    </row>
    <row r="76" spans="1:4" ht="10.5" customHeight="1">
      <c r="B76" s="49"/>
      <c r="C76" s="15"/>
      <c r="D76" s="16"/>
    </row>
    <row r="77" spans="1:4" ht="15">
      <c r="A77" s="21">
        <v>49</v>
      </c>
      <c r="B77" s="52" t="s">
        <v>52</v>
      </c>
      <c r="C77" s="47">
        <f>D79</f>
        <v>116724.94999999911</v>
      </c>
      <c r="D77" s="50">
        <v>81061.66</v>
      </c>
    </row>
    <row r="78" spans="1:4" ht="10.5" customHeight="1">
      <c r="B78" s="54"/>
      <c r="C78" s="15"/>
      <c r="D78" s="16"/>
    </row>
    <row r="79" spans="1:4" ht="15">
      <c r="B79" s="52" t="s">
        <v>53</v>
      </c>
      <c r="C79" s="47">
        <f>C75+C77</f>
        <v>2270.0599999985134</v>
      </c>
      <c r="D79" s="48">
        <f>D75+D77</f>
        <v>116724.94999999911</v>
      </c>
    </row>
    <row r="80" spans="1:4">
      <c r="B80" s="55"/>
      <c r="C80" s="56"/>
      <c r="D80" s="57"/>
    </row>
    <row r="81" spans="2:4" ht="15" thickBot="1">
      <c r="B81" s="58"/>
      <c r="C81" s="59"/>
      <c r="D81" s="60"/>
    </row>
    <row r="82" spans="2:4" ht="15" thickTop="1"/>
    <row r="84" spans="2:4">
      <c r="B84" s="61" t="s">
        <v>54</v>
      </c>
      <c r="C84" s="61"/>
      <c r="D84" s="61"/>
    </row>
    <row r="85" spans="2:4">
      <c r="B85" s="62"/>
      <c r="C85" s="62"/>
      <c r="D85" s="62"/>
    </row>
    <row r="86" spans="2:4">
      <c r="B86" s="62"/>
      <c r="C86" s="62"/>
      <c r="D86" s="62"/>
    </row>
    <row r="87" spans="2:4">
      <c r="B87" s="63"/>
      <c r="C87" s="63"/>
      <c r="D87" s="63"/>
    </row>
    <row r="88" spans="2:4">
      <c r="B88" s="63"/>
      <c r="C88" s="63"/>
      <c r="D88" s="63"/>
    </row>
    <row r="89" spans="2:4">
      <c r="B89" s="63"/>
      <c r="C89" s="63"/>
      <c r="D89" s="63"/>
    </row>
    <row r="90" spans="2:4">
      <c r="B90" s="63"/>
      <c r="C90" s="63"/>
      <c r="D90" s="63"/>
    </row>
    <row r="91" spans="2:4">
      <c r="B91" s="14"/>
      <c r="C91" s="14"/>
      <c r="D91" s="14"/>
    </row>
  </sheetData>
  <customSheetViews>
    <customSheetView guid="{05A24B3F-0046-4A93-964B-C8E884CA78A3}" showGridLines="0" fitToPage="1" topLeftCell="A50">
      <selection activeCell="B2" sqref="B2:D87"/>
      <pageMargins left="0.70866141732283472" right="0.70866141732283472" top="0.55118110236220474" bottom="0.55118110236220474" header="0.31496062992125984" footer="0.31496062992125984"/>
      <pageSetup scale="48" fitToHeight="0" orientation="portrait" r:id="rId1"/>
    </customSheetView>
    <customSheetView guid="{AB7C7113-F865-4779-9FA4-3A0AD2C9E93A}" showGridLines="0" fitToPage="1" topLeftCell="A50">
      <selection activeCell="B2" sqref="B2:D87"/>
      <pageMargins left="0.70866141732283472" right="0.70866141732283472" top="0.55118110236220474" bottom="0.55118110236220474" header="0.31496062992125984" footer="0.31496062992125984"/>
      <pageSetup scale="48" fitToHeight="0" orientation="portrait" r:id="rId2"/>
    </customSheetView>
  </customSheetViews>
  <mergeCells count="2">
    <mergeCell ref="B2:D2"/>
    <mergeCell ref="F10:H10"/>
  </mergeCells>
  <pageMargins left="0.70866141732283472" right="0.70866141732283472" top="0.55118110236220474" bottom="0.55118110236220474" header="0.31496062992125984" footer="0.31496062992125984"/>
  <pageSetup scale="63" fitToHeight="0" orientation="portrait" r:id="rId3"/>
  <rowBreaks count="1" manualBreakCount="1">
    <brk id="82" max="3" man="1"/>
  </rowBreaks>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I70"/>
  <sheetViews>
    <sheetView showGridLines="0" view="pageBreakPreview" topLeftCell="A27" zoomScale="85" zoomScaleNormal="85" zoomScaleSheetLayoutView="85" workbookViewId="0">
      <selection activeCell="B19" sqref="B19:I19"/>
    </sheetView>
  </sheetViews>
  <sheetFormatPr baseColWidth="10" defaultRowHeight="15"/>
  <cols>
    <col min="1" max="1" width="1.140625" style="430" customWidth="1"/>
    <col min="2" max="3" width="22.28515625" style="430" customWidth="1"/>
    <col min="4" max="4" width="19.42578125" style="430" customWidth="1"/>
    <col min="5" max="6" width="23.28515625" style="430" customWidth="1"/>
    <col min="7" max="7" width="25.28515625" style="430" customWidth="1"/>
    <col min="8" max="8" width="25" style="430" customWidth="1"/>
    <col min="9" max="9" width="24.7109375" style="430" customWidth="1"/>
    <col min="10" max="257" width="11.42578125" style="430"/>
    <col min="258" max="259" width="22.28515625" style="430" customWidth="1"/>
    <col min="260" max="260" width="19.42578125" style="430" customWidth="1"/>
    <col min="261" max="262" width="23.28515625" style="430" customWidth="1"/>
    <col min="263" max="263" width="25.28515625" style="430" customWidth="1"/>
    <col min="264" max="264" width="25" style="430" customWidth="1"/>
    <col min="265" max="265" width="24.7109375" style="430" customWidth="1"/>
    <col min="266" max="513" width="11.42578125" style="430"/>
    <col min="514" max="515" width="22.28515625" style="430" customWidth="1"/>
    <col min="516" max="516" width="19.42578125" style="430" customWidth="1"/>
    <col min="517" max="518" width="23.28515625" style="430" customWidth="1"/>
    <col min="519" max="519" width="25.28515625" style="430" customWidth="1"/>
    <col min="520" max="520" width="25" style="430" customWidth="1"/>
    <col min="521" max="521" width="24.7109375" style="430" customWidth="1"/>
    <col min="522" max="769" width="11.42578125" style="430"/>
    <col min="770" max="771" width="22.28515625" style="430" customWidth="1"/>
    <col min="772" max="772" width="19.42578125" style="430" customWidth="1"/>
    <col min="773" max="774" width="23.28515625" style="430" customWidth="1"/>
    <col min="775" max="775" width="25.28515625" style="430" customWidth="1"/>
    <col min="776" max="776" width="25" style="430" customWidth="1"/>
    <col min="777" max="777" width="24.7109375" style="430" customWidth="1"/>
    <col min="778" max="1025" width="11.42578125" style="430"/>
    <col min="1026" max="1027" width="22.28515625" style="430" customWidth="1"/>
    <col min="1028" max="1028" width="19.42578125" style="430" customWidth="1"/>
    <col min="1029" max="1030" width="23.28515625" style="430" customWidth="1"/>
    <col min="1031" max="1031" width="25.28515625" style="430" customWidth="1"/>
    <col min="1032" max="1032" width="25" style="430" customWidth="1"/>
    <col min="1033" max="1033" width="24.7109375" style="430" customWidth="1"/>
    <col min="1034" max="1281" width="11.42578125" style="430"/>
    <col min="1282" max="1283" width="22.28515625" style="430" customWidth="1"/>
    <col min="1284" max="1284" width="19.42578125" style="430" customWidth="1"/>
    <col min="1285" max="1286" width="23.28515625" style="430" customWidth="1"/>
    <col min="1287" max="1287" width="25.28515625" style="430" customWidth="1"/>
    <col min="1288" max="1288" width="25" style="430" customWidth="1"/>
    <col min="1289" max="1289" width="24.7109375" style="430" customWidth="1"/>
    <col min="1290" max="1537" width="11.42578125" style="430"/>
    <col min="1538" max="1539" width="22.28515625" style="430" customWidth="1"/>
    <col min="1540" max="1540" width="19.42578125" style="430" customWidth="1"/>
    <col min="1541" max="1542" width="23.28515625" style="430" customWidth="1"/>
    <col min="1543" max="1543" width="25.28515625" style="430" customWidth="1"/>
    <col min="1544" max="1544" width="25" style="430" customWidth="1"/>
    <col min="1545" max="1545" width="24.7109375" style="430" customWidth="1"/>
    <col min="1546" max="1793" width="11.42578125" style="430"/>
    <col min="1794" max="1795" width="22.28515625" style="430" customWidth="1"/>
    <col min="1796" max="1796" width="19.42578125" style="430" customWidth="1"/>
    <col min="1797" max="1798" width="23.28515625" style="430" customWidth="1"/>
    <col min="1799" max="1799" width="25.28515625" style="430" customWidth="1"/>
    <col min="1800" max="1800" width="25" style="430" customWidth="1"/>
    <col min="1801" max="1801" width="24.7109375" style="430" customWidth="1"/>
    <col min="1802" max="2049" width="11.42578125" style="430"/>
    <col min="2050" max="2051" width="22.28515625" style="430" customWidth="1"/>
    <col min="2052" max="2052" width="19.42578125" style="430" customWidth="1"/>
    <col min="2053" max="2054" width="23.28515625" style="430" customWidth="1"/>
    <col min="2055" max="2055" width="25.28515625" style="430" customWidth="1"/>
    <col min="2056" max="2056" width="25" style="430" customWidth="1"/>
    <col min="2057" max="2057" width="24.7109375" style="430" customWidth="1"/>
    <col min="2058" max="2305" width="11.42578125" style="430"/>
    <col min="2306" max="2307" width="22.28515625" style="430" customWidth="1"/>
    <col min="2308" max="2308" width="19.42578125" style="430" customWidth="1"/>
    <col min="2309" max="2310" width="23.28515625" style="430" customWidth="1"/>
    <col min="2311" max="2311" width="25.28515625" style="430" customWidth="1"/>
    <col min="2312" max="2312" width="25" style="430" customWidth="1"/>
    <col min="2313" max="2313" width="24.7109375" style="430" customWidth="1"/>
    <col min="2314" max="2561" width="11.42578125" style="430"/>
    <col min="2562" max="2563" width="22.28515625" style="430" customWidth="1"/>
    <col min="2564" max="2564" width="19.42578125" style="430" customWidth="1"/>
    <col min="2565" max="2566" width="23.28515625" style="430" customWidth="1"/>
    <col min="2567" max="2567" width="25.28515625" style="430" customWidth="1"/>
    <col min="2568" max="2568" width="25" style="430" customWidth="1"/>
    <col min="2569" max="2569" width="24.7109375" style="430" customWidth="1"/>
    <col min="2570" max="2817" width="11.42578125" style="430"/>
    <col min="2818" max="2819" width="22.28515625" style="430" customWidth="1"/>
    <col min="2820" max="2820" width="19.42578125" style="430" customWidth="1"/>
    <col min="2821" max="2822" width="23.28515625" style="430" customWidth="1"/>
    <col min="2823" max="2823" width="25.28515625" style="430" customWidth="1"/>
    <col min="2824" max="2824" width="25" style="430" customWidth="1"/>
    <col min="2825" max="2825" width="24.7109375" style="430" customWidth="1"/>
    <col min="2826" max="3073" width="11.42578125" style="430"/>
    <col min="3074" max="3075" width="22.28515625" style="430" customWidth="1"/>
    <col min="3076" max="3076" width="19.42578125" style="430" customWidth="1"/>
    <col min="3077" max="3078" width="23.28515625" style="430" customWidth="1"/>
    <col min="3079" max="3079" width="25.28515625" style="430" customWidth="1"/>
    <col min="3080" max="3080" width="25" style="430" customWidth="1"/>
    <col min="3081" max="3081" width="24.7109375" style="430" customWidth="1"/>
    <col min="3082" max="3329" width="11.42578125" style="430"/>
    <col min="3330" max="3331" width="22.28515625" style="430" customWidth="1"/>
    <col min="3332" max="3332" width="19.42578125" style="430" customWidth="1"/>
    <col min="3333" max="3334" width="23.28515625" style="430" customWidth="1"/>
    <col min="3335" max="3335" width="25.28515625" style="430" customWidth="1"/>
    <col min="3336" max="3336" width="25" style="430" customWidth="1"/>
    <col min="3337" max="3337" width="24.7109375" style="430" customWidth="1"/>
    <col min="3338" max="3585" width="11.42578125" style="430"/>
    <col min="3586" max="3587" width="22.28515625" style="430" customWidth="1"/>
    <col min="3588" max="3588" width="19.42578125" style="430" customWidth="1"/>
    <col min="3589" max="3590" width="23.28515625" style="430" customWidth="1"/>
    <col min="3591" max="3591" width="25.28515625" style="430" customWidth="1"/>
    <col min="3592" max="3592" width="25" style="430" customWidth="1"/>
    <col min="3593" max="3593" width="24.7109375" style="430" customWidth="1"/>
    <col min="3594" max="3841" width="11.42578125" style="430"/>
    <col min="3842" max="3843" width="22.28515625" style="430" customWidth="1"/>
    <col min="3844" max="3844" width="19.42578125" style="430" customWidth="1"/>
    <col min="3845" max="3846" width="23.28515625" style="430" customWidth="1"/>
    <col min="3847" max="3847" width="25.28515625" style="430" customWidth="1"/>
    <col min="3848" max="3848" width="25" style="430" customWidth="1"/>
    <col min="3849" max="3849" width="24.7109375" style="430" customWidth="1"/>
    <col min="3850" max="4097" width="11.42578125" style="430"/>
    <col min="4098" max="4099" width="22.28515625" style="430" customWidth="1"/>
    <col min="4100" max="4100" width="19.42578125" style="430" customWidth="1"/>
    <col min="4101" max="4102" width="23.28515625" style="430" customWidth="1"/>
    <col min="4103" max="4103" width="25.28515625" style="430" customWidth="1"/>
    <col min="4104" max="4104" width="25" style="430" customWidth="1"/>
    <col min="4105" max="4105" width="24.7109375" style="430" customWidth="1"/>
    <col min="4106" max="4353" width="11.42578125" style="430"/>
    <col min="4354" max="4355" width="22.28515625" style="430" customWidth="1"/>
    <col min="4356" max="4356" width="19.42578125" style="430" customWidth="1"/>
    <col min="4357" max="4358" width="23.28515625" style="430" customWidth="1"/>
    <col min="4359" max="4359" width="25.28515625" style="430" customWidth="1"/>
    <col min="4360" max="4360" width="25" style="430" customWidth="1"/>
    <col min="4361" max="4361" width="24.7109375" style="430" customWidth="1"/>
    <col min="4362" max="4609" width="11.42578125" style="430"/>
    <col min="4610" max="4611" width="22.28515625" style="430" customWidth="1"/>
    <col min="4612" max="4612" width="19.42578125" style="430" customWidth="1"/>
    <col min="4613" max="4614" width="23.28515625" style="430" customWidth="1"/>
    <col min="4615" max="4615" width="25.28515625" style="430" customWidth="1"/>
    <col min="4616" max="4616" width="25" style="430" customWidth="1"/>
    <col min="4617" max="4617" width="24.7109375" style="430" customWidth="1"/>
    <col min="4618" max="4865" width="11.42578125" style="430"/>
    <col min="4866" max="4867" width="22.28515625" style="430" customWidth="1"/>
    <col min="4868" max="4868" width="19.42578125" style="430" customWidth="1"/>
    <col min="4869" max="4870" width="23.28515625" style="430" customWidth="1"/>
    <col min="4871" max="4871" width="25.28515625" style="430" customWidth="1"/>
    <col min="4872" max="4872" width="25" style="430" customWidth="1"/>
    <col min="4873" max="4873" width="24.7109375" style="430" customWidth="1"/>
    <col min="4874" max="5121" width="11.42578125" style="430"/>
    <col min="5122" max="5123" width="22.28515625" style="430" customWidth="1"/>
    <col min="5124" max="5124" width="19.42578125" style="430" customWidth="1"/>
    <col min="5125" max="5126" width="23.28515625" style="430" customWidth="1"/>
    <col min="5127" max="5127" width="25.28515625" style="430" customWidth="1"/>
    <col min="5128" max="5128" width="25" style="430" customWidth="1"/>
    <col min="5129" max="5129" width="24.7109375" style="430" customWidth="1"/>
    <col min="5130" max="5377" width="11.42578125" style="430"/>
    <col min="5378" max="5379" width="22.28515625" style="430" customWidth="1"/>
    <col min="5380" max="5380" width="19.42578125" style="430" customWidth="1"/>
    <col min="5381" max="5382" width="23.28515625" style="430" customWidth="1"/>
    <col min="5383" max="5383" width="25.28515625" style="430" customWidth="1"/>
    <col min="5384" max="5384" width="25" style="430" customWidth="1"/>
    <col min="5385" max="5385" width="24.7109375" style="430" customWidth="1"/>
    <col min="5386" max="5633" width="11.42578125" style="430"/>
    <col min="5634" max="5635" width="22.28515625" style="430" customWidth="1"/>
    <col min="5636" max="5636" width="19.42578125" style="430" customWidth="1"/>
    <col min="5637" max="5638" width="23.28515625" style="430" customWidth="1"/>
    <col min="5639" max="5639" width="25.28515625" style="430" customWidth="1"/>
    <col min="5640" max="5640" width="25" style="430" customWidth="1"/>
    <col min="5641" max="5641" width="24.7109375" style="430" customWidth="1"/>
    <col min="5642" max="5889" width="11.42578125" style="430"/>
    <col min="5890" max="5891" width="22.28515625" style="430" customWidth="1"/>
    <col min="5892" max="5892" width="19.42578125" style="430" customWidth="1"/>
    <col min="5893" max="5894" width="23.28515625" style="430" customWidth="1"/>
    <col min="5895" max="5895" width="25.28515625" style="430" customWidth="1"/>
    <col min="5896" max="5896" width="25" style="430" customWidth="1"/>
    <col min="5897" max="5897" width="24.7109375" style="430" customWidth="1"/>
    <col min="5898" max="6145" width="11.42578125" style="430"/>
    <col min="6146" max="6147" width="22.28515625" style="430" customWidth="1"/>
    <col min="6148" max="6148" width="19.42578125" style="430" customWidth="1"/>
    <col min="6149" max="6150" width="23.28515625" style="430" customWidth="1"/>
    <col min="6151" max="6151" width="25.28515625" style="430" customWidth="1"/>
    <col min="6152" max="6152" width="25" style="430" customWidth="1"/>
    <col min="6153" max="6153" width="24.7109375" style="430" customWidth="1"/>
    <col min="6154" max="6401" width="11.42578125" style="430"/>
    <col min="6402" max="6403" width="22.28515625" style="430" customWidth="1"/>
    <col min="6404" max="6404" width="19.42578125" style="430" customWidth="1"/>
    <col min="6405" max="6406" width="23.28515625" style="430" customWidth="1"/>
    <col min="6407" max="6407" width="25.28515625" style="430" customWidth="1"/>
    <col min="6408" max="6408" width="25" style="430" customWidth="1"/>
    <col min="6409" max="6409" width="24.7109375" style="430" customWidth="1"/>
    <col min="6410" max="6657" width="11.42578125" style="430"/>
    <col min="6658" max="6659" width="22.28515625" style="430" customWidth="1"/>
    <col min="6660" max="6660" width="19.42578125" style="430" customWidth="1"/>
    <col min="6661" max="6662" width="23.28515625" style="430" customWidth="1"/>
    <col min="6663" max="6663" width="25.28515625" style="430" customWidth="1"/>
    <col min="6664" max="6664" width="25" style="430" customWidth="1"/>
    <col min="6665" max="6665" width="24.7109375" style="430" customWidth="1"/>
    <col min="6666" max="6913" width="11.42578125" style="430"/>
    <col min="6914" max="6915" width="22.28515625" style="430" customWidth="1"/>
    <col min="6916" max="6916" width="19.42578125" style="430" customWidth="1"/>
    <col min="6917" max="6918" width="23.28515625" style="430" customWidth="1"/>
    <col min="6919" max="6919" width="25.28515625" style="430" customWidth="1"/>
    <col min="6920" max="6920" width="25" style="430" customWidth="1"/>
    <col min="6921" max="6921" width="24.7109375" style="430" customWidth="1"/>
    <col min="6922" max="7169" width="11.42578125" style="430"/>
    <col min="7170" max="7171" width="22.28515625" style="430" customWidth="1"/>
    <col min="7172" max="7172" width="19.42578125" style="430" customWidth="1"/>
    <col min="7173" max="7174" width="23.28515625" style="430" customWidth="1"/>
    <col min="7175" max="7175" width="25.28515625" style="430" customWidth="1"/>
    <col min="7176" max="7176" width="25" style="430" customWidth="1"/>
    <col min="7177" max="7177" width="24.7109375" style="430" customWidth="1"/>
    <col min="7178" max="7425" width="11.42578125" style="430"/>
    <col min="7426" max="7427" width="22.28515625" style="430" customWidth="1"/>
    <col min="7428" max="7428" width="19.42578125" style="430" customWidth="1"/>
    <col min="7429" max="7430" width="23.28515625" style="430" customWidth="1"/>
    <col min="7431" max="7431" width="25.28515625" style="430" customWidth="1"/>
    <col min="7432" max="7432" width="25" style="430" customWidth="1"/>
    <col min="7433" max="7433" width="24.7109375" style="430" customWidth="1"/>
    <col min="7434" max="7681" width="11.42578125" style="430"/>
    <col min="7682" max="7683" width="22.28515625" style="430" customWidth="1"/>
    <col min="7684" max="7684" width="19.42578125" style="430" customWidth="1"/>
    <col min="7685" max="7686" width="23.28515625" style="430" customWidth="1"/>
    <col min="7687" max="7687" width="25.28515625" style="430" customWidth="1"/>
    <col min="7688" max="7688" width="25" style="430" customWidth="1"/>
    <col min="7689" max="7689" width="24.7109375" style="430" customWidth="1"/>
    <col min="7690" max="7937" width="11.42578125" style="430"/>
    <col min="7938" max="7939" width="22.28515625" style="430" customWidth="1"/>
    <col min="7940" max="7940" width="19.42578125" style="430" customWidth="1"/>
    <col min="7941" max="7942" width="23.28515625" style="430" customWidth="1"/>
    <col min="7943" max="7943" width="25.28515625" style="430" customWidth="1"/>
    <col min="7944" max="7944" width="25" style="430" customWidth="1"/>
    <col min="7945" max="7945" width="24.7109375" style="430" customWidth="1"/>
    <col min="7946" max="8193" width="11.42578125" style="430"/>
    <col min="8194" max="8195" width="22.28515625" style="430" customWidth="1"/>
    <col min="8196" max="8196" width="19.42578125" style="430" customWidth="1"/>
    <col min="8197" max="8198" width="23.28515625" style="430" customWidth="1"/>
    <col min="8199" max="8199" width="25.28515625" style="430" customWidth="1"/>
    <col min="8200" max="8200" width="25" style="430" customWidth="1"/>
    <col min="8201" max="8201" width="24.7109375" style="430" customWidth="1"/>
    <col min="8202" max="8449" width="11.42578125" style="430"/>
    <col min="8450" max="8451" width="22.28515625" style="430" customWidth="1"/>
    <col min="8452" max="8452" width="19.42578125" style="430" customWidth="1"/>
    <col min="8453" max="8454" width="23.28515625" style="430" customWidth="1"/>
    <col min="8455" max="8455" width="25.28515625" style="430" customWidth="1"/>
    <col min="8456" max="8456" width="25" style="430" customWidth="1"/>
    <col min="8457" max="8457" width="24.7109375" style="430" customWidth="1"/>
    <col min="8458" max="8705" width="11.42578125" style="430"/>
    <col min="8706" max="8707" width="22.28515625" style="430" customWidth="1"/>
    <col min="8708" max="8708" width="19.42578125" style="430" customWidth="1"/>
    <col min="8709" max="8710" width="23.28515625" style="430" customWidth="1"/>
    <col min="8711" max="8711" width="25.28515625" style="430" customWidth="1"/>
    <col min="8712" max="8712" width="25" style="430" customWidth="1"/>
    <col min="8713" max="8713" width="24.7109375" style="430" customWidth="1"/>
    <col min="8714" max="8961" width="11.42578125" style="430"/>
    <col min="8962" max="8963" width="22.28515625" style="430" customWidth="1"/>
    <col min="8964" max="8964" width="19.42578125" style="430" customWidth="1"/>
    <col min="8965" max="8966" width="23.28515625" style="430" customWidth="1"/>
    <col min="8967" max="8967" width="25.28515625" style="430" customWidth="1"/>
    <col min="8968" max="8968" width="25" style="430" customWidth="1"/>
    <col min="8969" max="8969" width="24.7109375" style="430" customWidth="1"/>
    <col min="8970" max="9217" width="11.42578125" style="430"/>
    <col min="9218" max="9219" width="22.28515625" style="430" customWidth="1"/>
    <col min="9220" max="9220" width="19.42578125" style="430" customWidth="1"/>
    <col min="9221" max="9222" width="23.28515625" style="430" customWidth="1"/>
    <col min="9223" max="9223" width="25.28515625" style="430" customWidth="1"/>
    <col min="9224" max="9224" width="25" style="430" customWidth="1"/>
    <col min="9225" max="9225" width="24.7109375" style="430" customWidth="1"/>
    <col min="9226" max="9473" width="11.42578125" style="430"/>
    <col min="9474" max="9475" width="22.28515625" style="430" customWidth="1"/>
    <col min="9476" max="9476" width="19.42578125" style="430" customWidth="1"/>
    <col min="9477" max="9478" width="23.28515625" style="430" customWidth="1"/>
    <col min="9479" max="9479" width="25.28515625" style="430" customWidth="1"/>
    <col min="9480" max="9480" width="25" style="430" customWidth="1"/>
    <col min="9481" max="9481" width="24.7109375" style="430" customWidth="1"/>
    <col min="9482" max="9729" width="11.42578125" style="430"/>
    <col min="9730" max="9731" width="22.28515625" style="430" customWidth="1"/>
    <col min="9732" max="9732" width="19.42578125" style="430" customWidth="1"/>
    <col min="9733" max="9734" width="23.28515625" style="430" customWidth="1"/>
    <col min="9735" max="9735" width="25.28515625" style="430" customWidth="1"/>
    <col min="9736" max="9736" width="25" style="430" customWidth="1"/>
    <col min="9737" max="9737" width="24.7109375" style="430" customWidth="1"/>
    <col min="9738" max="9985" width="11.42578125" style="430"/>
    <col min="9986" max="9987" width="22.28515625" style="430" customWidth="1"/>
    <col min="9988" max="9988" width="19.42578125" style="430" customWidth="1"/>
    <col min="9989" max="9990" width="23.28515625" style="430" customWidth="1"/>
    <col min="9991" max="9991" width="25.28515625" style="430" customWidth="1"/>
    <col min="9992" max="9992" width="25" style="430" customWidth="1"/>
    <col min="9993" max="9993" width="24.7109375" style="430" customWidth="1"/>
    <col min="9994" max="10241" width="11.42578125" style="430"/>
    <col min="10242" max="10243" width="22.28515625" style="430" customWidth="1"/>
    <col min="10244" max="10244" width="19.42578125" style="430" customWidth="1"/>
    <col min="10245" max="10246" width="23.28515625" style="430" customWidth="1"/>
    <col min="10247" max="10247" width="25.28515625" style="430" customWidth="1"/>
    <col min="10248" max="10248" width="25" style="430" customWidth="1"/>
    <col min="10249" max="10249" width="24.7109375" style="430" customWidth="1"/>
    <col min="10250" max="10497" width="11.42578125" style="430"/>
    <col min="10498" max="10499" width="22.28515625" style="430" customWidth="1"/>
    <col min="10500" max="10500" width="19.42578125" style="430" customWidth="1"/>
    <col min="10501" max="10502" width="23.28515625" style="430" customWidth="1"/>
    <col min="10503" max="10503" width="25.28515625" style="430" customWidth="1"/>
    <col min="10504" max="10504" width="25" style="430" customWidth="1"/>
    <col min="10505" max="10505" width="24.7109375" style="430" customWidth="1"/>
    <col min="10506" max="10753" width="11.42578125" style="430"/>
    <col min="10754" max="10755" width="22.28515625" style="430" customWidth="1"/>
    <col min="10756" max="10756" width="19.42578125" style="430" customWidth="1"/>
    <col min="10757" max="10758" width="23.28515625" style="430" customWidth="1"/>
    <col min="10759" max="10759" width="25.28515625" style="430" customWidth="1"/>
    <col min="10760" max="10760" width="25" style="430" customWidth="1"/>
    <col min="10761" max="10761" width="24.7109375" style="430" customWidth="1"/>
    <col min="10762" max="11009" width="11.42578125" style="430"/>
    <col min="11010" max="11011" width="22.28515625" style="430" customWidth="1"/>
    <col min="11012" max="11012" width="19.42578125" style="430" customWidth="1"/>
    <col min="11013" max="11014" width="23.28515625" style="430" customWidth="1"/>
    <col min="11015" max="11015" width="25.28515625" style="430" customWidth="1"/>
    <col min="11016" max="11016" width="25" style="430" customWidth="1"/>
    <col min="11017" max="11017" width="24.7109375" style="430" customWidth="1"/>
    <col min="11018" max="11265" width="11.42578125" style="430"/>
    <col min="11266" max="11267" width="22.28515625" style="430" customWidth="1"/>
    <col min="11268" max="11268" width="19.42578125" style="430" customWidth="1"/>
    <col min="11269" max="11270" width="23.28515625" style="430" customWidth="1"/>
    <col min="11271" max="11271" width="25.28515625" style="430" customWidth="1"/>
    <col min="11272" max="11272" width="25" style="430" customWidth="1"/>
    <col min="11273" max="11273" width="24.7109375" style="430" customWidth="1"/>
    <col min="11274" max="11521" width="11.42578125" style="430"/>
    <col min="11522" max="11523" width="22.28515625" style="430" customWidth="1"/>
    <col min="11524" max="11524" width="19.42578125" style="430" customWidth="1"/>
    <col min="11525" max="11526" width="23.28515625" style="430" customWidth="1"/>
    <col min="11527" max="11527" width="25.28515625" style="430" customWidth="1"/>
    <col min="11528" max="11528" width="25" style="430" customWidth="1"/>
    <col min="11529" max="11529" width="24.7109375" style="430" customWidth="1"/>
    <col min="11530" max="11777" width="11.42578125" style="430"/>
    <col min="11778" max="11779" width="22.28515625" style="430" customWidth="1"/>
    <col min="11780" max="11780" width="19.42578125" style="430" customWidth="1"/>
    <col min="11781" max="11782" width="23.28515625" style="430" customWidth="1"/>
    <col min="11783" max="11783" width="25.28515625" style="430" customWidth="1"/>
    <col min="11784" max="11784" width="25" style="430" customWidth="1"/>
    <col min="11785" max="11785" width="24.7109375" style="430" customWidth="1"/>
    <col min="11786" max="12033" width="11.42578125" style="430"/>
    <col min="12034" max="12035" width="22.28515625" style="430" customWidth="1"/>
    <col min="12036" max="12036" width="19.42578125" style="430" customWidth="1"/>
    <col min="12037" max="12038" width="23.28515625" style="430" customWidth="1"/>
    <col min="12039" max="12039" width="25.28515625" style="430" customWidth="1"/>
    <col min="12040" max="12040" width="25" style="430" customWidth="1"/>
    <col min="12041" max="12041" width="24.7109375" style="430" customWidth="1"/>
    <col min="12042" max="12289" width="11.42578125" style="430"/>
    <col min="12290" max="12291" width="22.28515625" style="430" customWidth="1"/>
    <col min="12292" max="12292" width="19.42578125" style="430" customWidth="1"/>
    <col min="12293" max="12294" width="23.28515625" style="430" customWidth="1"/>
    <col min="12295" max="12295" width="25.28515625" style="430" customWidth="1"/>
    <col min="12296" max="12296" width="25" style="430" customWidth="1"/>
    <col min="12297" max="12297" width="24.7109375" style="430" customWidth="1"/>
    <col min="12298" max="12545" width="11.42578125" style="430"/>
    <col min="12546" max="12547" width="22.28515625" style="430" customWidth="1"/>
    <col min="12548" max="12548" width="19.42578125" style="430" customWidth="1"/>
    <col min="12549" max="12550" width="23.28515625" style="430" customWidth="1"/>
    <col min="12551" max="12551" width="25.28515625" style="430" customWidth="1"/>
    <col min="12552" max="12552" width="25" style="430" customWidth="1"/>
    <col min="12553" max="12553" width="24.7109375" style="430" customWidth="1"/>
    <col min="12554" max="12801" width="11.42578125" style="430"/>
    <col min="12802" max="12803" width="22.28515625" style="430" customWidth="1"/>
    <col min="12804" max="12804" width="19.42578125" style="430" customWidth="1"/>
    <col min="12805" max="12806" width="23.28515625" style="430" customWidth="1"/>
    <col min="12807" max="12807" width="25.28515625" style="430" customWidth="1"/>
    <col min="12808" max="12808" width="25" style="430" customWidth="1"/>
    <col min="12809" max="12809" width="24.7109375" style="430" customWidth="1"/>
    <col min="12810" max="13057" width="11.42578125" style="430"/>
    <col min="13058" max="13059" width="22.28515625" style="430" customWidth="1"/>
    <col min="13060" max="13060" width="19.42578125" style="430" customWidth="1"/>
    <col min="13061" max="13062" width="23.28515625" style="430" customWidth="1"/>
    <col min="13063" max="13063" width="25.28515625" style="430" customWidth="1"/>
    <col min="13064" max="13064" width="25" style="430" customWidth="1"/>
    <col min="13065" max="13065" width="24.7109375" style="430" customWidth="1"/>
    <col min="13066" max="13313" width="11.42578125" style="430"/>
    <col min="13314" max="13315" width="22.28515625" style="430" customWidth="1"/>
    <col min="13316" max="13316" width="19.42578125" style="430" customWidth="1"/>
    <col min="13317" max="13318" width="23.28515625" style="430" customWidth="1"/>
    <col min="13319" max="13319" width="25.28515625" style="430" customWidth="1"/>
    <col min="13320" max="13320" width="25" style="430" customWidth="1"/>
    <col min="13321" max="13321" width="24.7109375" style="430" customWidth="1"/>
    <col min="13322" max="13569" width="11.42578125" style="430"/>
    <col min="13570" max="13571" width="22.28515625" style="430" customWidth="1"/>
    <col min="13572" max="13572" width="19.42578125" style="430" customWidth="1"/>
    <col min="13573" max="13574" width="23.28515625" style="430" customWidth="1"/>
    <col min="13575" max="13575" width="25.28515625" style="430" customWidth="1"/>
    <col min="13576" max="13576" width="25" style="430" customWidth="1"/>
    <col min="13577" max="13577" width="24.7109375" style="430" customWidth="1"/>
    <col min="13578" max="13825" width="11.42578125" style="430"/>
    <col min="13826" max="13827" width="22.28515625" style="430" customWidth="1"/>
    <col min="13828" max="13828" width="19.42578125" style="430" customWidth="1"/>
    <col min="13829" max="13830" width="23.28515625" style="430" customWidth="1"/>
    <col min="13831" max="13831" width="25.28515625" style="430" customWidth="1"/>
    <col min="13832" max="13832" width="25" style="430" customWidth="1"/>
    <col min="13833" max="13833" width="24.7109375" style="430" customWidth="1"/>
    <col min="13834" max="14081" width="11.42578125" style="430"/>
    <col min="14082" max="14083" width="22.28515625" style="430" customWidth="1"/>
    <col min="14084" max="14084" width="19.42578125" style="430" customWidth="1"/>
    <col min="14085" max="14086" width="23.28515625" style="430" customWidth="1"/>
    <col min="14087" max="14087" width="25.28515625" style="430" customWidth="1"/>
    <col min="14088" max="14088" width="25" style="430" customWidth="1"/>
    <col min="14089" max="14089" width="24.7109375" style="430" customWidth="1"/>
    <col min="14090" max="14337" width="11.42578125" style="430"/>
    <col min="14338" max="14339" width="22.28515625" style="430" customWidth="1"/>
    <col min="14340" max="14340" width="19.42578125" style="430" customWidth="1"/>
    <col min="14341" max="14342" width="23.28515625" style="430" customWidth="1"/>
    <col min="14343" max="14343" width="25.28515625" style="430" customWidth="1"/>
    <col min="14344" max="14344" width="25" style="430" customWidth="1"/>
    <col min="14345" max="14345" width="24.7109375" style="430" customWidth="1"/>
    <col min="14346" max="14593" width="11.42578125" style="430"/>
    <col min="14594" max="14595" width="22.28515625" style="430" customWidth="1"/>
    <col min="14596" max="14596" width="19.42578125" style="430" customWidth="1"/>
    <col min="14597" max="14598" width="23.28515625" style="430" customWidth="1"/>
    <col min="14599" max="14599" width="25.28515625" style="430" customWidth="1"/>
    <col min="14600" max="14600" width="25" style="430" customWidth="1"/>
    <col min="14601" max="14601" width="24.7109375" style="430" customWidth="1"/>
    <col min="14602" max="14849" width="11.42578125" style="430"/>
    <col min="14850" max="14851" width="22.28515625" style="430" customWidth="1"/>
    <col min="14852" max="14852" width="19.42578125" style="430" customWidth="1"/>
    <col min="14853" max="14854" width="23.28515625" style="430" customWidth="1"/>
    <col min="14855" max="14855" width="25.28515625" style="430" customWidth="1"/>
    <col min="14856" max="14856" width="25" style="430" customWidth="1"/>
    <col min="14857" max="14857" width="24.7109375" style="430" customWidth="1"/>
    <col min="14858" max="15105" width="11.42578125" style="430"/>
    <col min="15106" max="15107" width="22.28515625" style="430" customWidth="1"/>
    <col min="15108" max="15108" width="19.42578125" style="430" customWidth="1"/>
    <col min="15109" max="15110" width="23.28515625" style="430" customWidth="1"/>
    <col min="15111" max="15111" width="25.28515625" style="430" customWidth="1"/>
    <col min="15112" max="15112" width="25" style="430" customWidth="1"/>
    <col min="15113" max="15113" width="24.7109375" style="430" customWidth="1"/>
    <col min="15114" max="15361" width="11.42578125" style="430"/>
    <col min="15362" max="15363" width="22.28515625" style="430" customWidth="1"/>
    <col min="15364" max="15364" width="19.42578125" style="430" customWidth="1"/>
    <col min="15365" max="15366" width="23.28515625" style="430" customWidth="1"/>
    <col min="15367" max="15367" width="25.28515625" style="430" customWidth="1"/>
    <col min="15368" max="15368" width="25" style="430" customWidth="1"/>
    <col min="15369" max="15369" width="24.7109375" style="430" customWidth="1"/>
    <col min="15370" max="15617" width="11.42578125" style="430"/>
    <col min="15618" max="15619" width="22.28515625" style="430" customWidth="1"/>
    <col min="15620" max="15620" width="19.42578125" style="430" customWidth="1"/>
    <col min="15621" max="15622" width="23.28515625" style="430" customWidth="1"/>
    <col min="15623" max="15623" width="25.28515625" style="430" customWidth="1"/>
    <col min="15624" max="15624" width="25" style="430" customWidth="1"/>
    <col min="15625" max="15625" width="24.7109375" style="430" customWidth="1"/>
    <col min="15626" max="15873" width="11.42578125" style="430"/>
    <col min="15874" max="15875" width="22.28515625" style="430" customWidth="1"/>
    <col min="15876" max="15876" width="19.42578125" style="430" customWidth="1"/>
    <col min="15877" max="15878" width="23.28515625" style="430" customWidth="1"/>
    <col min="15879" max="15879" width="25.28515625" style="430" customWidth="1"/>
    <col min="15880" max="15880" width="25" style="430" customWidth="1"/>
    <col min="15881" max="15881" width="24.7109375" style="430" customWidth="1"/>
    <col min="15882" max="16129" width="11.42578125" style="430"/>
    <col min="16130" max="16131" width="22.28515625" style="430" customWidth="1"/>
    <col min="16132" max="16132" width="19.42578125" style="430" customWidth="1"/>
    <col min="16133" max="16134" width="23.28515625" style="430" customWidth="1"/>
    <col min="16135" max="16135" width="25.28515625" style="430" customWidth="1"/>
    <col min="16136" max="16136" width="25" style="430" customWidth="1"/>
    <col min="16137" max="16137" width="24.7109375" style="430" customWidth="1"/>
    <col min="16138" max="16384" width="11.42578125" style="430"/>
  </cols>
  <sheetData>
    <row r="1" spans="2:9" ht="6" customHeight="1" thickBot="1">
      <c r="B1" s="429"/>
      <c r="C1" s="429"/>
      <c r="D1" s="429"/>
      <c r="E1" s="429"/>
      <c r="F1" s="429"/>
      <c r="G1" s="429"/>
      <c r="H1" s="429"/>
      <c r="I1" s="429"/>
    </row>
    <row r="2" spans="2:9" ht="15.75" thickTop="1">
      <c r="B2" s="592" t="s">
        <v>376</v>
      </c>
      <c r="C2" s="593"/>
      <c r="D2" s="593"/>
      <c r="E2" s="593"/>
      <c r="F2" s="593"/>
      <c r="G2" s="593"/>
      <c r="H2" s="593"/>
      <c r="I2" s="594"/>
    </row>
    <row r="3" spans="2:9" ht="6.75" customHeight="1">
      <c r="B3" s="595"/>
      <c r="C3" s="596"/>
      <c r="D3" s="596"/>
      <c r="E3" s="596"/>
      <c r="F3" s="596"/>
      <c r="G3" s="596"/>
      <c r="H3" s="596"/>
      <c r="I3" s="597"/>
    </row>
    <row r="4" spans="2:9">
      <c r="B4" s="595" t="s">
        <v>44</v>
      </c>
      <c r="C4" s="596"/>
      <c r="D4" s="596"/>
      <c r="E4" s="596"/>
      <c r="F4" s="596"/>
      <c r="G4" s="596"/>
      <c r="H4" s="596"/>
      <c r="I4" s="597"/>
    </row>
    <row r="5" spans="2:9">
      <c r="B5" s="598" t="s">
        <v>364</v>
      </c>
      <c r="C5" s="599"/>
      <c r="D5" s="599"/>
      <c r="E5" s="599"/>
      <c r="F5" s="599"/>
      <c r="G5" s="599"/>
      <c r="H5" s="599"/>
      <c r="I5" s="600"/>
    </row>
    <row r="6" spans="2:9">
      <c r="B6" s="431" t="s">
        <v>471</v>
      </c>
      <c r="C6" s="432"/>
      <c r="D6" s="432"/>
      <c r="E6" s="432"/>
      <c r="F6" s="432"/>
      <c r="G6" s="432"/>
      <c r="H6" s="601" t="s">
        <v>475</v>
      </c>
      <c r="I6" s="602"/>
    </row>
    <row r="7" spans="2:9" ht="15.75" thickBot="1">
      <c r="B7" s="433"/>
      <c r="C7" s="434"/>
      <c r="D7" s="434"/>
      <c r="E7" s="434"/>
      <c r="F7" s="434"/>
      <c r="G7" s="434"/>
      <c r="H7" s="434"/>
      <c r="I7" s="435"/>
    </row>
    <row r="8" spans="2:9" ht="16.5" thickTop="1" thickBot="1">
      <c r="B8" s="436"/>
      <c r="C8" s="436"/>
      <c r="D8" s="436"/>
      <c r="E8" s="436"/>
      <c r="F8" s="436"/>
      <c r="G8" s="437"/>
      <c r="H8" s="437"/>
      <c r="I8" s="437"/>
    </row>
    <row r="9" spans="2:9" ht="24.75" customHeight="1" thickTop="1">
      <c r="B9" s="592" t="s">
        <v>394</v>
      </c>
      <c r="C9" s="593"/>
      <c r="D9" s="593"/>
      <c r="E9" s="593"/>
      <c r="F9" s="593"/>
      <c r="G9" s="605" t="s">
        <v>395</v>
      </c>
      <c r="H9" s="605" t="s">
        <v>396</v>
      </c>
      <c r="I9" s="607" t="s">
        <v>397</v>
      </c>
    </row>
    <row r="10" spans="2:9" ht="21" customHeight="1" thickBot="1">
      <c r="B10" s="603"/>
      <c r="C10" s="604"/>
      <c r="D10" s="604"/>
      <c r="E10" s="604"/>
      <c r="F10" s="604"/>
      <c r="G10" s="606"/>
      <c r="H10" s="606"/>
      <c r="I10" s="608"/>
    </row>
    <row r="11" spans="2:9" ht="42" customHeight="1" thickTop="1" thickBot="1">
      <c r="B11" s="438" t="s">
        <v>398</v>
      </c>
      <c r="C11" s="438" t="s">
        <v>399</v>
      </c>
      <c r="D11" s="438" t="s">
        <v>400</v>
      </c>
      <c r="E11" s="438" t="s">
        <v>401</v>
      </c>
      <c r="F11" s="438" t="s">
        <v>402</v>
      </c>
      <c r="G11" s="439" t="s">
        <v>365</v>
      </c>
      <c r="H11" s="439" t="s">
        <v>403</v>
      </c>
      <c r="I11" s="439" t="s">
        <v>404</v>
      </c>
    </row>
    <row r="12" spans="2:9" ht="7.5" customHeight="1" thickTop="1" thickBot="1">
      <c r="B12" s="440"/>
      <c r="C12" s="440"/>
      <c r="D12" s="440"/>
      <c r="E12" s="440"/>
      <c r="F12" s="440"/>
      <c r="G12" s="440"/>
      <c r="H12" s="440"/>
      <c r="I12" s="440"/>
    </row>
    <row r="13" spans="2:9" ht="22.5" customHeight="1" thickTop="1" thickBot="1">
      <c r="B13" s="609" t="s">
        <v>405</v>
      </c>
      <c r="C13" s="610"/>
      <c r="D13" s="610"/>
      <c r="E13" s="610"/>
      <c r="F13" s="610"/>
      <c r="G13" s="610"/>
      <c r="H13" s="610"/>
      <c r="I13" s="611"/>
    </row>
    <row r="14" spans="2:9" ht="19.5" customHeight="1" thickTop="1">
      <c r="B14" s="589" t="s">
        <v>411</v>
      </c>
      <c r="C14" s="590"/>
      <c r="D14" s="590"/>
      <c r="E14" s="590"/>
      <c r="F14" s="590"/>
      <c r="G14" s="590"/>
      <c r="H14" s="590"/>
      <c r="I14" s="591"/>
    </row>
    <row r="15" spans="2:9">
      <c r="B15" s="441"/>
      <c r="C15" s="442"/>
      <c r="D15" s="443"/>
      <c r="E15" s="443"/>
      <c r="F15" s="443"/>
      <c r="G15" s="444"/>
      <c r="H15" s="444"/>
      <c r="I15" s="444"/>
    </row>
    <row r="16" spans="2:9">
      <c r="B16" s="441"/>
      <c r="C16" s="442"/>
      <c r="D16" s="443"/>
      <c r="E16" s="443"/>
      <c r="F16" s="443"/>
      <c r="G16" s="444"/>
      <c r="H16" s="444"/>
      <c r="I16" s="444"/>
    </row>
    <row r="17" spans="2:9">
      <c r="B17" s="445"/>
      <c r="C17" s="446"/>
      <c r="D17" s="443"/>
      <c r="E17" s="443"/>
      <c r="F17" s="443"/>
      <c r="G17" s="444"/>
      <c r="H17" s="444"/>
      <c r="I17" s="444"/>
    </row>
    <row r="18" spans="2:9">
      <c r="B18" s="441"/>
      <c r="C18" s="442"/>
      <c r="D18" s="443"/>
      <c r="E18" s="443"/>
      <c r="F18" s="443"/>
      <c r="G18" s="444"/>
      <c r="H18" s="444"/>
      <c r="I18" s="444"/>
    </row>
    <row r="19" spans="2:9" ht="16.5" customHeight="1">
      <c r="B19" s="579" t="s">
        <v>406</v>
      </c>
      <c r="C19" s="580"/>
      <c r="D19" s="580"/>
      <c r="E19" s="580"/>
      <c r="F19" s="580"/>
      <c r="G19" s="580"/>
      <c r="H19" s="580"/>
      <c r="I19" s="581"/>
    </row>
    <row r="20" spans="2:9">
      <c r="B20" s="441"/>
      <c r="C20" s="442"/>
      <c r="D20" s="443"/>
      <c r="E20" s="443"/>
      <c r="F20" s="443"/>
      <c r="G20" s="444"/>
      <c r="H20" s="444"/>
      <c r="I20" s="444"/>
    </row>
    <row r="21" spans="2:9">
      <c r="B21" s="441"/>
      <c r="C21" s="442"/>
      <c r="D21" s="443"/>
      <c r="E21" s="443"/>
      <c r="F21" s="443"/>
      <c r="G21" s="444"/>
      <c r="H21" s="444"/>
      <c r="I21" s="444"/>
    </row>
    <row r="22" spans="2:9">
      <c r="B22" s="441"/>
      <c r="C22" s="442"/>
      <c r="D22" s="443"/>
      <c r="E22" s="443"/>
      <c r="F22" s="443"/>
      <c r="G22" s="444"/>
      <c r="H22" s="444"/>
      <c r="I22" s="444"/>
    </row>
    <row r="23" spans="2:9" ht="25.5" customHeight="1">
      <c r="B23" s="582" t="s">
        <v>407</v>
      </c>
      <c r="C23" s="583"/>
      <c r="D23" s="584"/>
      <c r="E23" s="584"/>
      <c r="F23" s="584"/>
      <c r="G23" s="447"/>
      <c r="H23" s="447"/>
      <c r="I23" s="447"/>
    </row>
    <row r="24" spans="2:9" ht="4.5" customHeight="1" thickBot="1">
      <c r="B24" s="448"/>
      <c r="C24" s="449"/>
      <c r="D24" s="449"/>
      <c r="E24" s="449"/>
      <c r="F24" s="449"/>
      <c r="G24" s="450"/>
      <c r="H24" s="450"/>
      <c r="I24" s="451"/>
    </row>
    <row r="25" spans="2:9" ht="21" customHeight="1" thickTop="1" thickBot="1">
      <c r="B25" s="609" t="s">
        <v>408</v>
      </c>
      <c r="C25" s="610"/>
      <c r="D25" s="610"/>
      <c r="E25" s="610"/>
      <c r="F25" s="610"/>
      <c r="G25" s="610"/>
      <c r="H25" s="610"/>
      <c r="I25" s="611"/>
    </row>
    <row r="26" spans="2:9" ht="22.5" customHeight="1" thickTop="1">
      <c r="B26" s="589" t="s">
        <v>411</v>
      </c>
      <c r="C26" s="590"/>
      <c r="D26" s="590"/>
      <c r="E26" s="590"/>
      <c r="F26" s="590"/>
      <c r="G26" s="590"/>
      <c r="H26" s="590"/>
      <c r="I26" s="591"/>
    </row>
    <row r="27" spans="2:9">
      <c r="B27" s="441"/>
      <c r="C27" s="442"/>
      <c r="D27" s="443"/>
      <c r="E27" s="443"/>
      <c r="F27" s="443"/>
      <c r="G27" s="444"/>
      <c r="H27" s="444"/>
      <c r="I27" s="452"/>
    </row>
    <row r="28" spans="2:9">
      <c r="B28" s="441"/>
      <c r="C28" s="442"/>
      <c r="D28" s="443"/>
      <c r="E28" s="443"/>
      <c r="F28" s="443"/>
      <c r="G28" s="444"/>
      <c r="H28" s="444"/>
      <c r="I28" s="452"/>
    </row>
    <row r="29" spans="2:9">
      <c r="B29" s="441"/>
      <c r="C29" s="442"/>
      <c r="D29" s="443"/>
      <c r="E29" s="443"/>
      <c r="F29" s="443"/>
      <c r="G29" s="444"/>
      <c r="H29" s="444"/>
      <c r="I29" s="452"/>
    </row>
    <row r="30" spans="2:9">
      <c r="B30" s="441"/>
      <c r="C30" s="442"/>
      <c r="D30" s="443"/>
      <c r="E30" s="443"/>
      <c r="F30" s="443"/>
      <c r="G30" s="444"/>
      <c r="H30" s="444"/>
      <c r="I30" s="452"/>
    </row>
    <row r="31" spans="2:9">
      <c r="B31" s="579" t="s">
        <v>406</v>
      </c>
      <c r="C31" s="580"/>
      <c r="D31" s="580"/>
      <c r="E31" s="580"/>
      <c r="F31" s="580"/>
      <c r="G31" s="580"/>
      <c r="H31" s="580"/>
      <c r="I31" s="581"/>
    </row>
    <row r="32" spans="2:9">
      <c r="B32" s="441"/>
      <c r="C32" s="442"/>
      <c r="D32" s="443"/>
      <c r="E32" s="443"/>
      <c r="F32" s="443"/>
      <c r="G32" s="444"/>
      <c r="H32" s="444"/>
      <c r="I32" s="444"/>
    </row>
    <row r="33" spans="2:9">
      <c r="B33" s="441"/>
      <c r="C33" s="442"/>
      <c r="D33" s="443"/>
      <c r="E33" s="443"/>
      <c r="F33" s="443"/>
      <c r="G33" s="444"/>
      <c r="H33" s="444"/>
      <c r="I33" s="444"/>
    </row>
    <row r="34" spans="2:9">
      <c r="B34" s="441"/>
      <c r="C34" s="442"/>
      <c r="D34" s="443"/>
      <c r="E34" s="443"/>
      <c r="F34" s="443"/>
      <c r="G34" s="444"/>
      <c r="H34" s="444"/>
      <c r="I34" s="444"/>
    </row>
    <row r="35" spans="2:9">
      <c r="B35" s="441"/>
      <c r="C35" s="442"/>
      <c r="D35" s="443"/>
      <c r="E35" s="443"/>
      <c r="F35" s="443"/>
      <c r="G35" s="444"/>
      <c r="H35" s="453"/>
      <c r="I35" s="444"/>
    </row>
    <row r="36" spans="2:9" ht="23.25" customHeight="1">
      <c r="B36" s="582" t="s">
        <v>409</v>
      </c>
      <c r="C36" s="583"/>
      <c r="D36" s="584"/>
      <c r="E36" s="584"/>
      <c r="F36" s="584"/>
      <c r="G36" s="454"/>
      <c r="H36" s="454"/>
      <c r="I36" s="455"/>
    </row>
    <row r="37" spans="2:9" ht="27.75" customHeight="1" thickBot="1">
      <c r="B37" s="585" t="s">
        <v>410</v>
      </c>
      <c r="C37" s="586"/>
      <c r="D37" s="586"/>
      <c r="E37" s="586"/>
      <c r="F37" s="586"/>
      <c r="G37" s="456"/>
      <c r="H37" s="456"/>
      <c r="I37" s="456"/>
    </row>
    <row r="38" spans="2:9" ht="9" customHeight="1" thickTop="1">
      <c r="B38" s="457"/>
      <c r="C38" s="457"/>
      <c r="D38" s="457"/>
      <c r="E38" s="457"/>
      <c r="F38" s="457"/>
      <c r="G38" s="457"/>
      <c r="H38" s="457"/>
      <c r="I38" s="457"/>
    </row>
    <row r="39" spans="2:9" ht="15" customHeight="1">
      <c r="B39" s="587" t="s">
        <v>54</v>
      </c>
      <c r="C39" s="587"/>
      <c r="D39" s="587"/>
      <c r="E39" s="587"/>
      <c r="F39" s="587"/>
      <c r="G39" s="587"/>
      <c r="H39" s="587"/>
      <c r="I39" s="587"/>
    </row>
    <row r="40" spans="2:9" ht="15" customHeight="1">
      <c r="B40" s="457"/>
      <c r="C40" s="457"/>
      <c r="D40" s="457"/>
      <c r="E40" s="457"/>
      <c r="F40" s="457"/>
      <c r="G40" s="457"/>
      <c r="H40" s="457"/>
      <c r="I40" s="457"/>
    </row>
    <row r="41" spans="2:9" ht="15" customHeight="1">
      <c r="B41" s="588"/>
      <c r="C41" s="588"/>
      <c r="D41" s="588"/>
      <c r="E41" s="588"/>
      <c r="F41" s="588"/>
      <c r="G41" s="588"/>
      <c r="H41" s="588"/>
      <c r="I41" s="588"/>
    </row>
    <row r="42" spans="2:9">
      <c r="B42" s="588"/>
      <c r="C42" s="588"/>
      <c r="D42" s="588"/>
      <c r="E42" s="588"/>
      <c r="F42" s="588"/>
      <c r="G42" s="588"/>
      <c r="H42" s="588"/>
      <c r="I42" s="588"/>
    </row>
    <row r="43" spans="2:9">
      <c r="B43" s="588"/>
      <c r="C43" s="588"/>
      <c r="D43" s="588"/>
      <c r="E43" s="588"/>
      <c r="F43" s="588"/>
      <c r="G43" s="588"/>
      <c r="H43" s="588"/>
      <c r="I43" s="588"/>
    </row>
    <row r="44" spans="2:9">
      <c r="B44" s="429"/>
      <c r="C44" s="429"/>
      <c r="D44" s="429"/>
      <c r="E44" s="429"/>
      <c r="F44" s="429"/>
      <c r="G44" s="429"/>
      <c r="H44" s="429"/>
      <c r="I44" s="429"/>
    </row>
    <row r="63" spans="3:3">
      <c r="C63" s="479"/>
    </row>
    <row r="70" spans="4:4">
      <c r="D70" s="471"/>
    </row>
  </sheetData>
  <customSheetViews>
    <customSheetView guid="{05A24B3F-0046-4A93-964B-C8E884CA78A3}" scale="85" showPageBreaks="1" showGridLines="0" fitToPage="1" printArea="1" view="pageBreakPreview" topLeftCell="A22">
      <selection activeCell="G64" sqref="G64"/>
      <pageMargins left="0.7" right="0.7" top="0.54" bottom="0.52" header="0.3" footer="0.3"/>
      <pageSetup scale="65" fitToHeight="0" orientation="landscape" r:id="rId1"/>
    </customSheetView>
    <customSheetView guid="{AB7C7113-F865-4779-9FA4-3A0AD2C9E93A}" scale="85" showPageBreaks="1" showGridLines="0" fitToPage="1" printArea="1" view="pageBreakPreview" topLeftCell="A22">
      <selection activeCell="G64" sqref="G64"/>
      <pageMargins left="0.7" right="0.7" top="0.54" bottom="0.52" header="0.3" footer="0.3"/>
      <pageSetup scale="65" fitToHeight="0" orientation="landscape" r:id="rId2"/>
    </customSheetView>
  </customSheetViews>
  <mergeCells count="20">
    <mergeCell ref="B26:I26"/>
    <mergeCell ref="B2:I2"/>
    <mergeCell ref="B3:I3"/>
    <mergeCell ref="B4:I4"/>
    <mergeCell ref="B5:I5"/>
    <mergeCell ref="H6:I6"/>
    <mergeCell ref="B9:F10"/>
    <mergeCell ref="G9:G10"/>
    <mergeCell ref="H9:H10"/>
    <mergeCell ref="I9:I10"/>
    <mergeCell ref="B13:I13"/>
    <mergeCell ref="B14:I14"/>
    <mergeCell ref="B19:I19"/>
    <mergeCell ref="B23:F23"/>
    <mergeCell ref="B25:I25"/>
    <mergeCell ref="B31:I31"/>
    <mergeCell ref="B36:F36"/>
    <mergeCell ref="B37:F37"/>
    <mergeCell ref="B39:I39"/>
    <mergeCell ref="B41:I43"/>
  </mergeCells>
  <printOptions horizontalCentered="1"/>
  <pageMargins left="0.70866141732283472" right="0.70866141732283472" top="0.55118110236220474" bottom="0.51181102362204722" header="0.31496062992125984" footer="0.31496062992125984"/>
  <pageSetup scale="61" fitToHeight="0" orientation="landscape"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H70"/>
  <sheetViews>
    <sheetView showGridLines="0" view="pageBreakPreview" zoomScaleNormal="100" zoomScaleSheetLayoutView="100" workbookViewId="0">
      <selection activeCell="H19" sqref="H19"/>
    </sheetView>
  </sheetViews>
  <sheetFormatPr baseColWidth="10" defaultRowHeight="15"/>
  <cols>
    <col min="1" max="1" width="1.42578125" style="430" customWidth="1"/>
    <col min="2" max="2" width="22.28515625" style="430" customWidth="1"/>
    <col min="3" max="3" width="13.85546875" style="430" customWidth="1"/>
    <col min="4" max="4" width="19.85546875" style="430" customWidth="1"/>
    <col min="5" max="5" width="23.28515625" style="430" customWidth="1"/>
    <col min="6" max="6" width="27" style="430" customWidth="1"/>
    <col min="7" max="7" width="25.28515625" style="430" customWidth="1"/>
    <col min="8" max="8" width="24.7109375" style="430" customWidth="1"/>
    <col min="9" max="257" width="11.42578125" style="430"/>
    <col min="258" max="258" width="22.28515625" style="430" customWidth="1"/>
    <col min="259" max="259" width="13.85546875" style="430" customWidth="1"/>
    <col min="260" max="260" width="19.85546875" style="430" customWidth="1"/>
    <col min="261" max="261" width="23.28515625" style="430" customWidth="1"/>
    <col min="262" max="262" width="27" style="430" customWidth="1"/>
    <col min="263" max="263" width="25.28515625" style="430" customWidth="1"/>
    <col min="264" max="264" width="24.7109375" style="430" customWidth="1"/>
    <col min="265" max="513" width="11.42578125" style="430"/>
    <col min="514" max="514" width="22.28515625" style="430" customWidth="1"/>
    <col min="515" max="515" width="13.85546875" style="430" customWidth="1"/>
    <col min="516" max="516" width="19.85546875" style="430" customWidth="1"/>
    <col min="517" max="517" width="23.28515625" style="430" customWidth="1"/>
    <col min="518" max="518" width="27" style="430" customWidth="1"/>
    <col min="519" max="519" width="25.28515625" style="430" customWidth="1"/>
    <col min="520" max="520" width="24.7109375" style="430" customWidth="1"/>
    <col min="521" max="769" width="11.42578125" style="430"/>
    <col min="770" max="770" width="22.28515625" style="430" customWidth="1"/>
    <col min="771" max="771" width="13.85546875" style="430" customWidth="1"/>
    <col min="772" max="772" width="19.85546875" style="430" customWidth="1"/>
    <col min="773" max="773" width="23.28515625" style="430" customWidth="1"/>
    <col min="774" max="774" width="27" style="430" customWidth="1"/>
    <col min="775" max="775" width="25.28515625" style="430" customWidth="1"/>
    <col min="776" max="776" width="24.7109375" style="430" customWidth="1"/>
    <col min="777" max="1025" width="11.42578125" style="430"/>
    <col min="1026" max="1026" width="22.28515625" style="430" customWidth="1"/>
    <col min="1027" max="1027" width="13.85546875" style="430" customWidth="1"/>
    <col min="1028" max="1028" width="19.85546875" style="430" customWidth="1"/>
    <col min="1029" max="1029" width="23.28515625" style="430" customWidth="1"/>
    <col min="1030" max="1030" width="27" style="430" customWidth="1"/>
    <col min="1031" max="1031" width="25.28515625" style="430" customWidth="1"/>
    <col min="1032" max="1032" width="24.7109375" style="430" customWidth="1"/>
    <col min="1033" max="1281" width="11.42578125" style="430"/>
    <col min="1282" max="1282" width="22.28515625" style="430" customWidth="1"/>
    <col min="1283" max="1283" width="13.85546875" style="430" customWidth="1"/>
    <col min="1284" max="1284" width="19.85546875" style="430" customWidth="1"/>
    <col min="1285" max="1285" width="23.28515625" style="430" customWidth="1"/>
    <col min="1286" max="1286" width="27" style="430" customWidth="1"/>
    <col min="1287" max="1287" width="25.28515625" style="430" customWidth="1"/>
    <col min="1288" max="1288" width="24.7109375" style="430" customWidth="1"/>
    <col min="1289" max="1537" width="11.42578125" style="430"/>
    <col min="1538" max="1538" width="22.28515625" style="430" customWidth="1"/>
    <col min="1539" max="1539" width="13.85546875" style="430" customWidth="1"/>
    <col min="1540" max="1540" width="19.85546875" style="430" customWidth="1"/>
    <col min="1541" max="1541" width="23.28515625" style="430" customWidth="1"/>
    <col min="1542" max="1542" width="27" style="430" customWidth="1"/>
    <col min="1543" max="1543" width="25.28515625" style="430" customWidth="1"/>
    <col min="1544" max="1544" width="24.7109375" style="430" customWidth="1"/>
    <col min="1545" max="1793" width="11.42578125" style="430"/>
    <col min="1794" max="1794" width="22.28515625" style="430" customWidth="1"/>
    <col min="1795" max="1795" width="13.85546875" style="430" customWidth="1"/>
    <col min="1796" max="1796" width="19.85546875" style="430" customWidth="1"/>
    <col min="1797" max="1797" width="23.28515625" style="430" customWidth="1"/>
    <col min="1798" max="1798" width="27" style="430" customWidth="1"/>
    <col min="1799" max="1799" width="25.28515625" style="430" customWidth="1"/>
    <col min="1800" max="1800" width="24.7109375" style="430" customWidth="1"/>
    <col min="1801" max="2049" width="11.42578125" style="430"/>
    <col min="2050" max="2050" width="22.28515625" style="430" customWidth="1"/>
    <col min="2051" max="2051" width="13.85546875" style="430" customWidth="1"/>
    <col min="2052" max="2052" width="19.85546875" style="430" customWidth="1"/>
    <col min="2053" max="2053" width="23.28515625" style="430" customWidth="1"/>
    <col min="2054" max="2054" width="27" style="430" customWidth="1"/>
    <col min="2055" max="2055" width="25.28515625" style="430" customWidth="1"/>
    <col min="2056" max="2056" width="24.7109375" style="430" customWidth="1"/>
    <col min="2057" max="2305" width="11.42578125" style="430"/>
    <col min="2306" max="2306" width="22.28515625" style="430" customWidth="1"/>
    <col min="2307" max="2307" width="13.85546875" style="430" customWidth="1"/>
    <col min="2308" max="2308" width="19.85546875" style="430" customWidth="1"/>
    <col min="2309" max="2309" width="23.28515625" style="430" customWidth="1"/>
    <col min="2310" max="2310" width="27" style="430" customWidth="1"/>
    <col min="2311" max="2311" width="25.28515625" style="430" customWidth="1"/>
    <col min="2312" max="2312" width="24.7109375" style="430" customWidth="1"/>
    <col min="2313" max="2561" width="11.42578125" style="430"/>
    <col min="2562" max="2562" width="22.28515625" style="430" customWidth="1"/>
    <col min="2563" max="2563" width="13.85546875" style="430" customWidth="1"/>
    <col min="2564" max="2564" width="19.85546875" style="430" customWidth="1"/>
    <col min="2565" max="2565" width="23.28515625" style="430" customWidth="1"/>
    <col min="2566" max="2566" width="27" style="430" customWidth="1"/>
    <col min="2567" max="2567" width="25.28515625" style="430" customWidth="1"/>
    <col min="2568" max="2568" width="24.7109375" style="430" customWidth="1"/>
    <col min="2569" max="2817" width="11.42578125" style="430"/>
    <col min="2818" max="2818" width="22.28515625" style="430" customWidth="1"/>
    <col min="2819" max="2819" width="13.85546875" style="430" customWidth="1"/>
    <col min="2820" max="2820" width="19.85546875" style="430" customWidth="1"/>
    <col min="2821" max="2821" width="23.28515625" style="430" customWidth="1"/>
    <col min="2822" max="2822" width="27" style="430" customWidth="1"/>
    <col min="2823" max="2823" width="25.28515625" style="430" customWidth="1"/>
    <col min="2824" max="2824" width="24.7109375" style="430" customWidth="1"/>
    <col min="2825" max="3073" width="11.42578125" style="430"/>
    <col min="3074" max="3074" width="22.28515625" style="430" customWidth="1"/>
    <col min="3075" max="3075" width="13.85546875" style="430" customWidth="1"/>
    <col min="3076" max="3076" width="19.85546875" style="430" customWidth="1"/>
    <col min="3077" max="3077" width="23.28515625" style="430" customWidth="1"/>
    <col min="3078" max="3078" width="27" style="430" customWidth="1"/>
    <col min="3079" max="3079" width="25.28515625" style="430" customWidth="1"/>
    <col min="3080" max="3080" width="24.7109375" style="430" customWidth="1"/>
    <col min="3081" max="3329" width="11.42578125" style="430"/>
    <col min="3330" max="3330" width="22.28515625" style="430" customWidth="1"/>
    <col min="3331" max="3331" width="13.85546875" style="430" customWidth="1"/>
    <col min="3332" max="3332" width="19.85546875" style="430" customWidth="1"/>
    <col min="3333" max="3333" width="23.28515625" style="430" customWidth="1"/>
    <col min="3334" max="3334" width="27" style="430" customWidth="1"/>
    <col min="3335" max="3335" width="25.28515625" style="430" customWidth="1"/>
    <col min="3336" max="3336" width="24.7109375" style="430" customWidth="1"/>
    <col min="3337" max="3585" width="11.42578125" style="430"/>
    <col min="3586" max="3586" width="22.28515625" style="430" customWidth="1"/>
    <col min="3587" max="3587" width="13.85546875" style="430" customWidth="1"/>
    <col min="3588" max="3588" width="19.85546875" style="430" customWidth="1"/>
    <col min="3589" max="3589" width="23.28515625" style="430" customWidth="1"/>
    <col min="3590" max="3590" width="27" style="430" customWidth="1"/>
    <col min="3591" max="3591" width="25.28515625" style="430" customWidth="1"/>
    <col min="3592" max="3592" width="24.7109375" style="430" customWidth="1"/>
    <col min="3593" max="3841" width="11.42578125" style="430"/>
    <col min="3842" max="3842" width="22.28515625" style="430" customWidth="1"/>
    <col min="3843" max="3843" width="13.85546875" style="430" customWidth="1"/>
    <col min="3844" max="3844" width="19.85546875" style="430" customWidth="1"/>
    <col min="3845" max="3845" width="23.28515625" style="430" customWidth="1"/>
    <col min="3846" max="3846" width="27" style="430" customWidth="1"/>
    <col min="3847" max="3847" width="25.28515625" style="430" customWidth="1"/>
    <col min="3848" max="3848" width="24.7109375" style="430" customWidth="1"/>
    <col min="3849" max="4097" width="11.42578125" style="430"/>
    <col min="4098" max="4098" width="22.28515625" style="430" customWidth="1"/>
    <col min="4099" max="4099" width="13.85546875" style="430" customWidth="1"/>
    <col min="4100" max="4100" width="19.85546875" style="430" customWidth="1"/>
    <col min="4101" max="4101" width="23.28515625" style="430" customWidth="1"/>
    <col min="4102" max="4102" width="27" style="430" customWidth="1"/>
    <col min="4103" max="4103" width="25.28515625" style="430" customWidth="1"/>
    <col min="4104" max="4104" width="24.7109375" style="430" customWidth="1"/>
    <col min="4105" max="4353" width="11.42578125" style="430"/>
    <col min="4354" max="4354" width="22.28515625" style="430" customWidth="1"/>
    <col min="4355" max="4355" width="13.85546875" style="430" customWidth="1"/>
    <col min="4356" max="4356" width="19.85546875" style="430" customWidth="1"/>
    <col min="4357" max="4357" width="23.28515625" style="430" customWidth="1"/>
    <col min="4358" max="4358" width="27" style="430" customWidth="1"/>
    <col min="4359" max="4359" width="25.28515625" style="430" customWidth="1"/>
    <col min="4360" max="4360" width="24.7109375" style="430" customWidth="1"/>
    <col min="4361" max="4609" width="11.42578125" style="430"/>
    <col min="4610" max="4610" width="22.28515625" style="430" customWidth="1"/>
    <col min="4611" max="4611" width="13.85546875" style="430" customWidth="1"/>
    <col min="4612" max="4612" width="19.85546875" style="430" customWidth="1"/>
    <col min="4613" max="4613" width="23.28515625" style="430" customWidth="1"/>
    <col min="4614" max="4614" width="27" style="430" customWidth="1"/>
    <col min="4615" max="4615" width="25.28515625" style="430" customWidth="1"/>
    <col min="4616" max="4616" width="24.7109375" style="430" customWidth="1"/>
    <col min="4617" max="4865" width="11.42578125" style="430"/>
    <col min="4866" max="4866" width="22.28515625" style="430" customWidth="1"/>
    <col min="4867" max="4867" width="13.85546875" style="430" customWidth="1"/>
    <col min="4868" max="4868" width="19.85546875" style="430" customWidth="1"/>
    <col min="4869" max="4869" width="23.28515625" style="430" customWidth="1"/>
    <col min="4870" max="4870" width="27" style="430" customWidth="1"/>
    <col min="4871" max="4871" width="25.28515625" style="430" customWidth="1"/>
    <col min="4872" max="4872" width="24.7109375" style="430" customWidth="1"/>
    <col min="4873" max="5121" width="11.42578125" style="430"/>
    <col min="5122" max="5122" width="22.28515625" style="430" customWidth="1"/>
    <col min="5123" max="5123" width="13.85546875" style="430" customWidth="1"/>
    <col min="5124" max="5124" width="19.85546875" style="430" customWidth="1"/>
    <col min="5125" max="5125" width="23.28515625" style="430" customWidth="1"/>
    <col min="5126" max="5126" width="27" style="430" customWidth="1"/>
    <col min="5127" max="5127" width="25.28515625" style="430" customWidth="1"/>
    <col min="5128" max="5128" width="24.7109375" style="430" customWidth="1"/>
    <col min="5129" max="5377" width="11.42578125" style="430"/>
    <col min="5378" max="5378" width="22.28515625" style="430" customWidth="1"/>
    <col min="5379" max="5379" width="13.85546875" style="430" customWidth="1"/>
    <col min="5380" max="5380" width="19.85546875" style="430" customWidth="1"/>
    <col min="5381" max="5381" width="23.28515625" style="430" customWidth="1"/>
    <col min="5382" max="5382" width="27" style="430" customWidth="1"/>
    <col min="5383" max="5383" width="25.28515625" style="430" customWidth="1"/>
    <col min="5384" max="5384" width="24.7109375" style="430" customWidth="1"/>
    <col min="5385" max="5633" width="11.42578125" style="430"/>
    <col min="5634" max="5634" width="22.28515625" style="430" customWidth="1"/>
    <col min="5635" max="5635" width="13.85546875" style="430" customWidth="1"/>
    <col min="5636" max="5636" width="19.85546875" style="430" customWidth="1"/>
    <col min="5637" max="5637" width="23.28515625" style="430" customWidth="1"/>
    <col min="5638" max="5638" width="27" style="430" customWidth="1"/>
    <col min="5639" max="5639" width="25.28515625" style="430" customWidth="1"/>
    <col min="5640" max="5640" width="24.7109375" style="430" customWidth="1"/>
    <col min="5641" max="5889" width="11.42578125" style="430"/>
    <col min="5890" max="5890" width="22.28515625" style="430" customWidth="1"/>
    <col min="5891" max="5891" width="13.85546875" style="430" customWidth="1"/>
    <col min="5892" max="5892" width="19.85546875" style="430" customWidth="1"/>
    <col min="5893" max="5893" width="23.28515625" style="430" customWidth="1"/>
    <col min="5894" max="5894" width="27" style="430" customWidth="1"/>
    <col min="5895" max="5895" width="25.28515625" style="430" customWidth="1"/>
    <col min="5896" max="5896" width="24.7109375" style="430" customWidth="1"/>
    <col min="5897" max="6145" width="11.42578125" style="430"/>
    <col min="6146" max="6146" width="22.28515625" style="430" customWidth="1"/>
    <col min="6147" max="6147" width="13.85546875" style="430" customWidth="1"/>
    <col min="6148" max="6148" width="19.85546875" style="430" customWidth="1"/>
    <col min="6149" max="6149" width="23.28515625" style="430" customWidth="1"/>
    <col min="6150" max="6150" width="27" style="430" customWidth="1"/>
    <col min="6151" max="6151" width="25.28515625" style="430" customWidth="1"/>
    <col min="6152" max="6152" width="24.7109375" style="430" customWidth="1"/>
    <col min="6153" max="6401" width="11.42578125" style="430"/>
    <col min="6402" max="6402" width="22.28515625" style="430" customWidth="1"/>
    <col min="6403" max="6403" width="13.85546875" style="430" customWidth="1"/>
    <col min="6404" max="6404" width="19.85546875" style="430" customWidth="1"/>
    <col min="6405" max="6405" width="23.28515625" style="430" customWidth="1"/>
    <col min="6406" max="6406" width="27" style="430" customWidth="1"/>
    <col min="6407" max="6407" width="25.28515625" style="430" customWidth="1"/>
    <col min="6408" max="6408" width="24.7109375" style="430" customWidth="1"/>
    <col min="6409" max="6657" width="11.42578125" style="430"/>
    <col min="6658" max="6658" width="22.28515625" style="430" customWidth="1"/>
    <col min="6659" max="6659" width="13.85546875" style="430" customWidth="1"/>
    <col min="6660" max="6660" width="19.85546875" style="430" customWidth="1"/>
    <col min="6661" max="6661" width="23.28515625" style="430" customWidth="1"/>
    <col min="6662" max="6662" width="27" style="430" customWidth="1"/>
    <col min="6663" max="6663" width="25.28515625" style="430" customWidth="1"/>
    <col min="6664" max="6664" width="24.7109375" style="430" customWidth="1"/>
    <col min="6665" max="6913" width="11.42578125" style="430"/>
    <col min="6914" max="6914" width="22.28515625" style="430" customWidth="1"/>
    <col min="6915" max="6915" width="13.85546875" style="430" customWidth="1"/>
    <col min="6916" max="6916" width="19.85546875" style="430" customWidth="1"/>
    <col min="6917" max="6917" width="23.28515625" style="430" customWidth="1"/>
    <col min="6918" max="6918" width="27" style="430" customWidth="1"/>
    <col min="6919" max="6919" width="25.28515625" style="430" customWidth="1"/>
    <col min="6920" max="6920" width="24.7109375" style="430" customWidth="1"/>
    <col min="6921" max="7169" width="11.42578125" style="430"/>
    <col min="7170" max="7170" width="22.28515625" style="430" customWidth="1"/>
    <col min="7171" max="7171" width="13.85546875" style="430" customWidth="1"/>
    <col min="7172" max="7172" width="19.85546875" style="430" customWidth="1"/>
    <col min="7173" max="7173" width="23.28515625" style="430" customWidth="1"/>
    <col min="7174" max="7174" width="27" style="430" customWidth="1"/>
    <col min="7175" max="7175" width="25.28515625" style="430" customWidth="1"/>
    <col min="7176" max="7176" width="24.7109375" style="430" customWidth="1"/>
    <col min="7177" max="7425" width="11.42578125" style="430"/>
    <col min="7426" max="7426" width="22.28515625" style="430" customWidth="1"/>
    <col min="7427" max="7427" width="13.85546875" style="430" customWidth="1"/>
    <col min="7428" max="7428" width="19.85546875" style="430" customWidth="1"/>
    <col min="7429" max="7429" width="23.28515625" style="430" customWidth="1"/>
    <col min="7430" max="7430" width="27" style="430" customWidth="1"/>
    <col min="7431" max="7431" width="25.28515625" style="430" customWidth="1"/>
    <col min="7432" max="7432" width="24.7109375" style="430" customWidth="1"/>
    <col min="7433" max="7681" width="11.42578125" style="430"/>
    <col min="7682" max="7682" width="22.28515625" style="430" customWidth="1"/>
    <col min="7683" max="7683" width="13.85546875" style="430" customWidth="1"/>
    <col min="7684" max="7684" width="19.85546875" style="430" customWidth="1"/>
    <col min="7685" max="7685" width="23.28515625" style="430" customWidth="1"/>
    <col min="7686" max="7686" width="27" style="430" customWidth="1"/>
    <col min="7687" max="7687" width="25.28515625" style="430" customWidth="1"/>
    <col min="7688" max="7688" width="24.7109375" style="430" customWidth="1"/>
    <col min="7689" max="7937" width="11.42578125" style="430"/>
    <col min="7938" max="7938" width="22.28515625" style="430" customWidth="1"/>
    <col min="7939" max="7939" width="13.85546875" style="430" customWidth="1"/>
    <col min="7940" max="7940" width="19.85546875" style="430" customWidth="1"/>
    <col min="7941" max="7941" width="23.28515625" style="430" customWidth="1"/>
    <col min="7942" max="7942" width="27" style="430" customWidth="1"/>
    <col min="7943" max="7943" width="25.28515625" style="430" customWidth="1"/>
    <col min="7944" max="7944" width="24.7109375" style="430" customWidth="1"/>
    <col min="7945" max="8193" width="11.42578125" style="430"/>
    <col min="8194" max="8194" width="22.28515625" style="430" customWidth="1"/>
    <col min="8195" max="8195" width="13.85546875" style="430" customWidth="1"/>
    <col min="8196" max="8196" width="19.85546875" style="430" customWidth="1"/>
    <col min="8197" max="8197" width="23.28515625" style="430" customWidth="1"/>
    <col min="8198" max="8198" width="27" style="430" customWidth="1"/>
    <col min="8199" max="8199" width="25.28515625" style="430" customWidth="1"/>
    <col min="8200" max="8200" width="24.7109375" style="430" customWidth="1"/>
    <col min="8201" max="8449" width="11.42578125" style="430"/>
    <col min="8450" max="8450" width="22.28515625" style="430" customWidth="1"/>
    <col min="8451" max="8451" width="13.85546875" style="430" customWidth="1"/>
    <col min="8452" max="8452" width="19.85546875" style="430" customWidth="1"/>
    <col min="8453" max="8453" width="23.28515625" style="430" customWidth="1"/>
    <col min="8454" max="8454" width="27" style="430" customWidth="1"/>
    <col min="8455" max="8455" width="25.28515625" style="430" customWidth="1"/>
    <col min="8456" max="8456" width="24.7109375" style="430" customWidth="1"/>
    <col min="8457" max="8705" width="11.42578125" style="430"/>
    <col min="8706" max="8706" width="22.28515625" style="430" customWidth="1"/>
    <col min="8707" max="8707" width="13.85546875" style="430" customWidth="1"/>
    <col min="8708" max="8708" width="19.85546875" style="430" customWidth="1"/>
    <col min="8709" max="8709" width="23.28515625" style="430" customWidth="1"/>
    <col min="8710" max="8710" width="27" style="430" customWidth="1"/>
    <col min="8711" max="8711" width="25.28515625" style="430" customWidth="1"/>
    <col min="8712" max="8712" width="24.7109375" style="430" customWidth="1"/>
    <col min="8713" max="8961" width="11.42578125" style="430"/>
    <col min="8962" max="8962" width="22.28515625" style="430" customWidth="1"/>
    <col min="8963" max="8963" width="13.85546875" style="430" customWidth="1"/>
    <col min="8964" max="8964" width="19.85546875" style="430" customWidth="1"/>
    <col min="8965" max="8965" width="23.28515625" style="430" customWidth="1"/>
    <col min="8966" max="8966" width="27" style="430" customWidth="1"/>
    <col min="8967" max="8967" width="25.28515625" style="430" customWidth="1"/>
    <col min="8968" max="8968" width="24.7109375" style="430" customWidth="1"/>
    <col min="8969" max="9217" width="11.42578125" style="430"/>
    <col min="9218" max="9218" width="22.28515625" style="430" customWidth="1"/>
    <col min="9219" max="9219" width="13.85546875" style="430" customWidth="1"/>
    <col min="9220" max="9220" width="19.85546875" style="430" customWidth="1"/>
    <col min="9221" max="9221" width="23.28515625" style="430" customWidth="1"/>
    <col min="9222" max="9222" width="27" style="430" customWidth="1"/>
    <col min="9223" max="9223" width="25.28515625" style="430" customWidth="1"/>
    <col min="9224" max="9224" width="24.7109375" style="430" customWidth="1"/>
    <col min="9225" max="9473" width="11.42578125" style="430"/>
    <col min="9474" max="9474" width="22.28515625" style="430" customWidth="1"/>
    <col min="9475" max="9475" width="13.85546875" style="430" customWidth="1"/>
    <col min="9476" max="9476" width="19.85546875" style="430" customWidth="1"/>
    <col min="9477" max="9477" width="23.28515625" style="430" customWidth="1"/>
    <col min="9478" max="9478" width="27" style="430" customWidth="1"/>
    <col min="9479" max="9479" width="25.28515625" style="430" customWidth="1"/>
    <col min="9480" max="9480" width="24.7109375" style="430" customWidth="1"/>
    <col min="9481" max="9729" width="11.42578125" style="430"/>
    <col min="9730" max="9730" width="22.28515625" style="430" customWidth="1"/>
    <col min="9731" max="9731" width="13.85546875" style="430" customWidth="1"/>
    <col min="9732" max="9732" width="19.85546875" style="430" customWidth="1"/>
    <col min="9733" max="9733" width="23.28515625" style="430" customWidth="1"/>
    <col min="9734" max="9734" width="27" style="430" customWidth="1"/>
    <col min="9735" max="9735" width="25.28515625" style="430" customWidth="1"/>
    <col min="9736" max="9736" width="24.7109375" style="430" customWidth="1"/>
    <col min="9737" max="9985" width="11.42578125" style="430"/>
    <col min="9986" max="9986" width="22.28515625" style="430" customWidth="1"/>
    <col min="9987" max="9987" width="13.85546875" style="430" customWidth="1"/>
    <col min="9988" max="9988" width="19.85546875" style="430" customWidth="1"/>
    <col min="9989" max="9989" width="23.28515625" style="430" customWidth="1"/>
    <col min="9990" max="9990" width="27" style="430" customWidth="1"/>
    <col min="9991" max="9991" width="25.28515625" style="430" customWidth="1"/>
    <col min="9992" max="9992" width="24.7109375" style="430" customWidth="1"/>
    <col min="9993" max="10241" width="11.42578125" style="430"/>
    <col min="10242" max="10242" width="22.28515625" style="430" customWidth="1"/>
    <col min="10243" max="10243" width="13.85546875" style="430" customWidth="1"/>
    <col min="10244" max="10244" width="19.85546875" style="430" customWidth="1"/>
    <col min="10245" max="10245" width="23.28515625" style="430" customWidth="1"/>
    <col min="10246" max="10246" width="27" style="430" customWidth="1"/>
    <col min="10247" max="10247" width="25.28515625" style="430" customWidth="1"/>
    <col min="10248" max="10248" width="24.7109375" style="430" customWidth="1"/>
    <col min="10249" max="10497" width="11.42578125" style="430"/>
    <col min="10498" max="10498" width="22.28515625" style="430" customWidth="1"/>
    <col min="10499" max="10499" width="13.85546875" style="430" customWidth="1"/>
    <col min="10500" max="10500" width="19.85546875" style="430" customWidth="1"/>
    <col min="10501" max="10501" width="23.28515625" style="430" customWidth="1"/>
    <col min="10502" max="10502" width="27" style="430" customWidth="1"/>
    <col min="10503" max="10503" width="25.28515625" style="430" customWidth="1"/>
    <col min="10504" max="10504" width="24.7109375" style="430" customWidth="1"/>
    <col min="10505" max="10753" width="11.42578125" style="430"/>
    <col min="10754" max="10754" width="22.28515625" style="430" customWidth="1"/>
    <col min="10755" max="10755" width="13.85546875" style="430" customWidth="1"/>
    <col min="10756" max="10756" width="19.85546875" style="430" customWidth="1"/>
    <col min="10757" max="10757" width="23.28515625" style="430" customWidth="1"/>
    <col min="10758" max="10758" width="27" style="430" customWidth="1"/>
    <col min="10759" max="10759" width="25.28515625" style="430" customWidth="1"/>
    <col min="10760" max="10760" width="24.7109375" style="430" customWidth="1"/>
    <col min="10761" max="11009" width="11.42578125" style="430"/>
    <col min="11010" max="11010" width="22.28515625" style="430" customWidth="1"/>
    <col min="11011" max="11011" width="13.85546875" style="430" customWidth="1"/>
    <col min="11012" max="11012" width="19.85546875" style="430" customWidth="1"/>
    <col min="11013" max="11013" width="23.28515625" style="430" customWidth="1"/>
    <col min="11014" max="11014" width="27" style="430" customWidth="1"/>
    <col min="11015" max="11015" width="25.28515625" style="430" customWidth="1"/>
    <col min="11016" max="11016" width="24.7109375" style="430" customWidth="1"/>
    <col min="11017" max="11265" width="11.42578125" style="430"/>
    <col min="11266" max="11266" width="22.28515625" style="430" customWidth="1"/>
    <col min="11267" max="11267" width="13.85546875" style="430" customWidth="1"/>
    <col min="11268" max="11268" width="19.85546875" style="430" customWidth="1"/>
    <col min="11269" max="11269" width="23.28515625" style="430" customWidth="1"/>
    <col min="11270" max="11270" width="27" style="430" customWidth="1"/>
    <col min="11271" max="11271" width="25.28515625" style="430" customWidth="1"/>
    <col min="11272" max="11272" width="24.7109375" style="430" customWidth="1"/>
    <col min="11273" max="11521" width="11.42578125" style="430"/>
    <col min="11522" max="11522" width="22.28515625" style="430" customWidth="1"/>
    <col min="11523" max="11523" width="13.85546875" style="430" customWidth="1"/>
    <col min="11524" max="11524" width="19.85546875" style="430" customWidth="1"/>
    <col min="11525" max="11525" width="23.28515625" style="430" customWidth="1"/>
    <col min="11526" max="11526" width="27" style="430" customWidth="1"/>
    <col min="11527" max="11527" width="25.28515625" style="430" customWidth="1"/>
    <col min="11528" max="11528" width="24.7109375" style="430" customWidth="1"/>
    <col min="11529" max="11777" width="11.42578125" style="430"/>
    <col min="11778" max="11778" width="22.28515625" style="430" customWidth="1"/>
    <col min="11779" max="11779" width="13.85546875" style="430" customWidth="1"/>
    <col min="11780" max="11780" width="19.85546875" style="430" customWidth="1"/>
    <col min="11781" max="11781" width="23.28515625" style="430" customWidth="1"/>
    <col min="11782" max="11782" width="27" style="430" customWidth="1"/>
    <col min="11783" max="11783" width="25.28515625" style="430" customWidth="1"/>
    <col min="11784" max="11784" width="24.7109375" style="430" customWidth="1"/>
    <col min="11785" max="12033" width="11.42578125" style="430"/>
    <col min="12034" max="12034" width="22.28515625" style="430" customWidth="1"/>
    <col min="12035" max="12035" width="13.85546875" style="430" customWidth="1"/>
    <col min="12036" max="12036" width="19.85546875" style="430" customWidth="1"/>
    <col min="12037" max="12037" width="23.28515625" style="430" customWidth="1"/>
    <col min="12038" max="12038" width="27" style="430" customWidth="1"/>
    <col min="12039" max="12039" width="25.28515625" style="430" customWidth="1"/>
    <col min="12040" max="12040" width="24.7109375" style="430" customWidth="1"/>
    <col min="12041" max="12289" width="11.42578125" style="430"/>
    <col min="12290" max="12290" width="22.28515625" style="430" customWidth="1"/>
    <col min="12291" max="12291" width="13.85546875" style="430" customWidth="1"/>
    <col min="12292" max="12292" width="19.85546875" style="430" customWidth="1"/>
    <col min="12293" max="12293" width="23.28515625" style="430" customWidth="1"/>
    <col min="12294" max="12294" width="27" style="430" customWidth="1"/>
    <col min="12295" max="12295" width="25.28515625" style="430" customWidth="1"/>
    <col min="12296" max="12296" width="24.7109375" style="430" customWidth="1"/>
    <col min="12297" max="12545" width="11.42578125" style="430"/>
    <col min="12546" max="12546" width="22.28515625" style="430" customWidth="1"/>
    <col min="12547" max="12547" width="13.85546875" style="430" customWidth="1"/>
    <col min="12548" max="12548" width="19.85546875" style="430" customWidth="1"/>
    <col min="12549" max="12549" width="23.28515625" style="430" customWidth="1"/>
    <col min="12550" max="12550" width="27" style="430" customWidth="1"/>
    <col min="12551" max="12551" width="25.28515625" style="430" customWidth="1"/>
    <col min="12552" max="12552" width="24.7109375" style="430" customWidth="1"/>
    <col min="12553" max="12801" width="11.42578125" style="430"/>
    <col min="12802" max="12802" width="22.28515625" style="430" customWidth="1"/>
    <col min="12803" max="12803" width="13.85546875" style="430" customWidth="1"/>
    <col min="12804" max="12804" width="19.85546875" style="430" customWidth="1"/>
    <col min="12805" max="12805" width="23.28515625" style="430" customWidth="1"/>
    <col min="12806" max="12806" width="27" style="430" customWidth="1"/>
    <col min="12807" max="12807" width="25.28515625" style="430" customWidth="1"/>
    <col min="12808" max="12808" width="24.7109375" style="430" customWidth="1"/>
    <col min="12809" max="13057" width="11.42578125" style="430"/>
    <col min="13058" max="13058" width="22.28515625" style="430" customWidth="1"/>
    <col min="13059" max="13059" width="13.85546875" style="430" customWidth="1"/>
    <col min="13060" max="13060" width="19.85546875" style="430" customWidth="1"/>
    <col min="13061" max="13061" width="23.28515625" style="430" customWidth="1"/>
    <col min="13062" max="13062" width="27" style="430" customWidth="1"/>
    <col min="13063" max="13063" width="25.28515625" style="430" customWidth="1"/>
    <col min="13064" max="13064" width="24.7109375" style="430" customWidth="1"/>
    <col min="13065" max="13313" width="11.42578125" style="430"/>
    <col min="13314" max="13314" width="22.28515625" style="430" customWidth="1"/>
    <col min="13315" max="13315" width="13.85546875" style="430" customWidth="1"/>
    <col min="13316" max="13316" width="19.85546875" style="430" customWidth="1"/>
    <col min="13317" max="13317" width="23.28515625" style="430" customWidth="1"/>
    <col min="13318" max="13318" width="27" style="430" customWidth="1"/>
    <col min="13319" max="13319" width="25.28515625" style="430" customWidth="1"/>
    <col min="13320" max="13320" width="24.7109375" style="430" customWidth="1"/>
    <col min="13321" max="13569" width="11.42578125" style="430"/>
    <col min="13570" max="13570" width="22.28515625" style="430" customWidth="1"/>
    <col min="13571" max="13571" width="13.85546875" style="430" customWidth="1"/>
    <col min="13572" max="13572" width="19.85546875" style="430" customWidth="1"/>
    <col min="13573" max="13573" width="23.28515625" style="430" customWidth="1"/>
    <col min="13574" max="13574" width="27" style="430" customWidth="1"/>
    <col min="13575" max="13575" width="25.28515625" style="430" customWidth="1"/>
    <col min="13576" max="13576" width="24.7109375" style="430" customWidth="1"/>
    <col min="13577" max="13825" width="11.42578125" style="430"/>
    <col min="13826" max="13826" width="22.28515625" style="430" customWidth="1"/>
    <col min="13827" max="13827" width="13.85546875" style="430" customWidth="1"/>
    <col min="13828" max="13828" width="19.85546875" style="430" customWidth="1"/>
    <col min="13829" max="13829" width="23.28515625" style="430" customWidth="1"/>
    <col min="13830" max="13830" width="27" style="430" customWidth="1"/>
    <col min="13831" max="13831" width="25.28515625" style="430" customWidth="1"/>
    <col min="13832" max="13832" width="24.7109375" style="430" customWidth="1"/>
    <col min="13833" max="14081" width="11.42578125" style="430"/>
    <col min="14082" max="14082" width="22.28515625" style="430" customWidth="1"/>
    <col min="14083" max="14083" width="13.85546875" style="430" customWidth="1"/>
    <col min="14084" max="14084" width="19.85546875" style="430" customWidth="1"/>
    <col min="14085" max="14085" width="23.28515625" style="430" customWidth="1"/>
    <col min="14086" max="14086" width="27" style="430" customWidth="1"/>
    <col min="14087" max="14087" width="25.28515625" style="430" customWidth="1"/>
    <col min="14088" max="14088" width="24.7109375" style="430" customWidth="1"/>
    <col min="14089" max="14337" width="11.42578125" style="430"/>
    <col min="14338" max="14338" width="22.28515625" style="430" customWidth="1"/>
    <col min="14339" max="14339" width="13.85546875" style="430" customWidth="1"/>
    <col min="14340" max="14340" width="19.85546875" style="430" customWidth="1"/>
    <col min="14341" max="14341" width="23.28515625" style="430" customWidth="1"/>
    <col min="14342" max="14342" width="27" style="430" customWidth="1"/>
    <col min="14343" max="14343" width="25.28515625" style="430" customWidth="1"/>
    <col min="14344" max="14344" width="24.7109375" style="430" customWidth="1"/>
    <col min="14345" max="14593" width="11.42578125" style="430"/>
    <col min="14594" max="14594" width="22.28515625" style="430" customWidth="1"/>
    <col min="14595" max="14595" width="13.85546875" style="430" customWidth="1"/>
    <col min="14596" max="14596" width="19.85546875" style="430" customWidth="1"/>
    <col min="14597" max="14597" width="23.28515625" style="430" customWidth="1"/>
    <col min="14598" max="14598" width="27" style="430" customWidth="1"/>
    <col min="14599" max="14599" width="25.28515625" style="430" customWidth="1"/>
    <col min="14600" max="14600" width="24.7109375" style="430" customWidth="1"/>
    <col min="14601" max="14849" width="11.42578125" style="430"/>
    <col min="14850" max="14850" width="22.28515625" style="430" customWidth="1"/>
    <col min="14851" max="14851" width="13.85546875" style="430" customWidth="1"/>
    <col min="14852" max="14852" width="19.85546875" style="430" customWidth="1"/>
    <col min="14853" max="14853" width="23.28515625" style="430" customWidth="1"/>
    <col min="14854" max="14854" width="27" style="430" customWidth="1"/>
    <col min="14855" max="14855" width="25.28515625" style="430" customWidth="1"/>
    <col min="14856" max="14856" width="24.7109375" style="430" customWidth="1"/>
    <col min="14857" max="15105" width="11.42578125" style="430"/>
    <col min="15106" max="15106" width="22.28515625" style="430" customWidth="1"/>
    <col min="15107" max="15107" width="13.85546875" style="430" customWidth="1"/>
    <col min="15108" max="15108" width="19.85546875" style="430" customWidth="1"/>
    <col min="15109" max="15109" width="23.28515625" style="430" customWidth="1"/>
    <col min="15110" max="15110" width="27" style="430" customWidth="1"/>
    <col min="15111" max="15111" width="25.28515625" style="430" customWidth="1"/>
    <col min="15112" max="15112" width="24.7109375" style="430" customWidth="1"/>
    <col min="15113" max="15361" width="11.42578125" style="430"/>
    <col min="15362" max="15362" width="22.28515625" style="430" customWidth="1"/>
    <col min="15363" max="15363" width="13.85546875" style="430" customWidth="1"/>
    <col min="15364" max="15364" width="19.85546875" style="430" customWidth="1"/>
    <col min="15365" max="15365" width="23.28515625" style="430" customWidth="1"/>
    <col min="15366" max="15366" width="27" style="430" customWidth="1"/>
    <col min="15367" max="15367" width="25.28515625" style="430" customWidth="1"/>
    <col min="15368" max="15368" width="24.7109375" style="430" customWidth="1"/>
    <col min="15369" max="15617" width="11.42578125" style="430"/>
    <col min="15618" max="15618" width="22.28515625" style="430" customWidth="1"/>
    <col min="15619" max="15619" width="13.85546875" style="430" customWidth="1"/>
    <col min="15620" max="15620" width="19.85546875" style="430" customWidth="1"/>
    <col min="15621" max="15621" width="23.28515625" style="430" customWidth="1"/>
    <col min="15622" max="15622" width="27" style="430" customWidth="1"/>
    <col min="15623" max="15623" width="25.28515625" style="430" customWidth="1"/>
    <col min="15624" max="15624" width="24.7109375" style="430" customWidth="1"/>
    <col min="15625" max="15873" width="11.42578125" style="430"/>
    <col min="15874" max="15874" width="22.28515625" style="430" customWidth="1"/>
    <col min="15875" max="15875" width="13.85546875" style="430" customWidth="1"/>
    <col min="15876" max="15876" width="19.85546875" style="430" customWidth="1"/>
    <col min="15877" max="15877" width="23.28515625" style="430" customWidth="1"/>
    <col min="15878" max="15878" width="27" style="430" customWidth="1"/>
    <col min="15879" max="15879" width="25.28515625" style="430" customWidth="1"/>
    <col min="15880" max="15880" width="24.7109375" style="430" customWidth="1"/>
    <col min="15881" max="16129" width="11.42578125" style="430"/>
    <col min="16130" max="16130" width="22.28515625" style="430" customWidth="1"/>
    <col min="16131" max="16131" width="13.85546875" style="430" customWidth="1"/>
    <col min="16132" max="16132" width="19.85546875" style="430" customWidth="1"/>
    <col min="16133" max="16133" width="23.28515625" style="430" customWidth="1"/>
    <col min="16134" max="16134" width="27" style="430" customWidth="1"/>
    <col min="16135" max="16135" width="25.28515625" style="430" customWidth="1"/>
    <col min="16136" max="16136" width="24.7109375" style="430" customWidth="1"/>
    <col min="16137" max="16384" width="11.42578125" style="430"/>
  </cols>
  <sheetData>
    <row r="1" spans="2:8" ht="8.25" customHeight="1" thickBot="1">
      <c r="B1" s="429"/>
      <c r="C1" s="429"/>
      <c r="D1" s="429"/>
      <c r="E1" s="429"/>
      <c r="F1" s="429"/>
      <c r="G1" s="429"/>
      <c r="H1" s="429"/>
    </row>
    <row r="2" spans="2:8" ht="15.75" thickTop="1">
      <c r="B2" s="592" t="s">
        <v>376</v>
      </c>
      <c r="C2" s="593"/>
      <c r="D2" s="593"/>
      <c r="E2" s="593"/>
      <c r="F2" s="593"/>
      <c r="G2" s="593"/>
      <c r="H2" s="594"/>
    </row>
    <row r="3" spans="2:8" ht="6.75" customHeight="1">
      <c r="B3" s="595"/>
      <c r="C3" s="596"/>
      <c r="D3" s="596"/>
      <c r="E3" s="596"/>
      <c r="F3" s="596"/>
      <c r="G3" s="596"/>
      <c r="H3" s="597"/>
    </row>
    <row r="4" spans="2:8">
      <c r="B4" s="595" t="s">
        <v>363</v>
      </c>
      <c r="C4" s="596"/>
      <c r="D4" s="596"/>
      <c r="E4" s="596"/>
      <c r="F4" s="596"/>
      <c r="G4" s="596"/>
      <c r="H4" s="597"/>
    </row>
    <row r="5" spans="2:8">
      <c r="B5" s="598" t="s">
        <v>364</v>
      </c>
      <c r="C5" s="599"/>
      <c r="D5" s="599"/>
      <c r="E5" s="599"/>
      <c r="F5" s="599"/>
      <c r="G5" s="599"/>
      <c r="H5" s="600"/>
    </row>
    <row r="6" spans="2:8">
      <c r="B6" s="431" t="s">
        <v>473</v>
      </c>
      <c r="C6" s="432"/>
      <c r="D6" s="432"/>
      <c r="E6" s="432"/>
      <c r="F6" s="432"/>
      <c r="G6" s="601" t="s">
        <v>474</v>
      </c>
      <c r="H6" s="602"/>
    </row>
    <row r="7" spans="2:8" ht="15.75" thickBot="1">
      <c r="B7" s="458"/>
      <c r="C7" s="434"/>
      <c r="D7" s="434"/>
      <c r="E7" s="434"/>
      <c r="F7" s="434"/>
      <c r="G7" s="434"/>
      <c r="H7" s="435"/>
    </row>
    <row r="8" spans="2:8" ht="16.5" thickTop="1" thickBot="1">
      <c r="B8" s="436"/>
      <c r="C8" s="436"/>
      <c r="D8" s="436"/>
      <c r="E8" s="436"/>
      <c r="F8" s="436"/>
      <c r="G8" s="437"/>
      <c r="H8" s="437"/>
    </row>
    <row r="9" spans="2:8" ht="24.75" customHeight="1" thickTop="1">
      <c r="B9" s="592" t="s">
        <v>394</v>
      </c>
      <c r="C9" s="593"/>
      <c r="D9" s="593"/>
      <c r="E9" s="593"/>
      <c r="F9" s="593"/>
      <c r="G9" s="619" t="s">
        <v>412</v>
      </c>
      <c r="H9" s="594"/>
    </row>
    <row r="10" spans="2:8" ht="21" customHeight="1" thickBot="1">
      <c r="B10" s="603"/>
      <c r="C10" s="604"/>
      <c r="D10" s="604"/>
      <c r="E10" s="604"/>
      <c r="F10" s="604"/>
      <c r="G10" s="620"/>
      <c r="H10" s="621"/>
    </row>
    <row r="11" spans="2:8" ht="44.25" customHeight="1" thickTop="1" thickBot="1">
      <c r="B11" s="438" t="s">
        <v>398</v>
      </c>
      <c r="C11" s="438" t="s">
        <v>399</v>
      </c>
      <c r="D11" s="438" t="s">
        <v>400</v>
      </c>
      <c r="E11" s="438" t="s">
        <v>401</v>
      </c>
      <c r="F11" s="438" t="s">
        <v>402</v>
      </c>
      <c r="G11" s="459" t="s">
        <v>413</v>
      </c>
      <c r="H11" s="460" t="s">
        <v>414</v>
      </c>
    </row>
    <row r="12" spans="2:8" ht="7.5" customHeight="1" thickTop="1" thickBot="1">
      <c r="B12" s="440"/>
      <c r="C12" s="440"/>
      <c r="D12" s="440"/>
      <c r="E12" s="440"/>
      <c r="F12" s="440"/>
      <c r="G12" s="440"/>
      <c r="H12" s="440"/>
    </row>
    <row r="13" spans="2:8" ht="29.25" customHeight="1" thickTop="1" thickBot="1">
      <c r="B13" s="609" t="s">
        <v>405</v>
      </c>
      <c r="C13" s="610"/>
      <c r="D13" s="610"/>
      <c r="E13" s="610"/>
      <c r="F13" s="610"/>
      <c r="G13" s="610"/>
      <c r="H13" s="611"/>
    </row>
    <row r="14" spans="2:8" ht="30" customHeight="1" thickTop="1">
      <c r="B14" s="616" t="s">
        <v>411</v>
      </c>
      <c r="C14" s="617"/>
      <c r="D14" s="617"/>
      <c r="E14" s="617"/>
      <c r="F14" s="617"/>
      <c r="G14" s="617"/>
      <c r="H14" s="618"/>
    </row>
    <row r="15" spans="2:8">
      <c r="B15" s="441"/>
      <c r="C15" s="443"/>
      <c r="D15" s="443"/>
      <c r="E15" s="443"/>
      <c r="F15" s="443"/>
      <c r="G15" s="444"/>
      <c r="H15" s="444"/>
    </row>
    <row r="16" spans="2:8">
      <c r="B16" s="441"/>
      <c r="C16" s="443"/>
      <c r="D16" s="443"/>
      <c r="E16" s="443"/>
      <c r="F16" s="443"/>
      <c r="G16" s="444"/>
      <c r="H16" s="444"/>
    </row>
    <row r="17" spans="2:8">
      <c r="B17" s="441"/>
      <c r="C17" s="443"/>
      <c r="D17" s="443"/>
      <c r="E17" s="443"/>
      <c r="F17" s="443"/>
      <c r="G17" s="444"/>
      <c r="H17" s="444"/>
    </row>
    <row r="18" spans="2:8">
      <c r="B18" s="441"/>
      <c r="C18" s="443"/>
      <c r="D18" s="443"/>
      <c r="E18" s="443"/>
      <c r="F18" s="443"/>
      <c r="G18" s="444"/>
      <c r="H18" s="444"/>
    </row>
    <row r="19" spans="2:8">
      <c r="B19" s="441"/>
      <c r="C19" s="443"/>
      <c r="D19" s="443"/>
      <c r="E19" s="443"/>
      <c r="F19" s="443"/>
      <c r="G19" s="444"/>
      <c r="H19" s="444"/>
    </row>
    <row r="20" spans="2:8" ht="24.75" customHeight="1">
      <c r="B20" s="612" t="s">
        <v>406</v>
      </c>
      <c r="C20" s="613"/>
      <c r="D20" s="613"/>
      <c r="E20" s="613"/>
      <c r="F20" s="613"/>
      <c r="G20" s="613"/>
      <c r="H20" s="614"/>
    </row>
    <row r="21" spans="2:8">
      <c r="B21" s="441"/>
      <c r="C21" s="443"/>
      <c r="D21" s="443"/>
      <c r="E21" s="443"/>
      <c r="F21" s="443"/>
      <c r="G21" s="444"/>
      <c r="H21" s="444"/>
    </row>
    <row r="22" spans="2:8">
      <c r="B22" s="441"/>
      <c r="C22" s="443"/>
      <c r="D22" s="443"/>
      <c r="E22" s="443"/>
      <c r="F22" s="443"/>
      <c r="G22" s="444"/>
      <c r="H22" s="444"/>
    </row>
    <row r="23" spans="2:8">
      <c r="B23" s="441"/>
      <c r="C23" s="443"/>
      <c r="D23" s="443"/>
      <c r="E23" s="443"/>
      <c r="F23" s="443"/>
      <c r="G23" s="444"/>
      <c r="H23" s="444"/>
    </row>
    <row r="24" spans="2:8" ht="30" customHeight="1">
      <c r="B24" s="461"/>
      <c r="C24" s="462"/>
      <c r="D24" s="462"/>
      <c r="E24" s="462"/>
      <c r="F24" s="462"/>
      <c r="G24" s="452"/>
      <c r="H24" s="452"/>
    </row>
    <row r="25" spans="2:8">
      <c r="B25" s="441"/>
      <c r="C25" s="443"/>
      <c r="D25" s="443"/>
      <c r="E25" s="443"/>
      <c r="F25" s="443"/>
      <c r="G25" s="444"/>
      <c r="H25" s="444"/>
    </row>
    <row r="26" spans="2:8">
      <c r="B26" s="441"/>
      <c r="C26" s="443"/>
      <c r="D26" s="443"/>
      <c r="E26" s="443"/>
      <c r="F26" s="443"/>
      <c r="G26" s="444"/>
      <c r="H26" s="444"/>
    </row>
    <row r="27" spans="2:8">
      <c r="B27" s="441"/>
      <c r="C27" s="443"/>
      <c r="D27" s="443"/>
      <c r="E27" s="443"/>
      <c r="F27" s="443"/>
      <c r="G27" s="444"/>
      <c r="H27" s="444"/>
    </row>
    <row r="28" spans="2:8">
      <c r="B28" s="441"/>
      <c r="C28" s="443"/>
      <c r="D28" s="443"/>
      <c r="E28" s="443"/>
      <c r="F28" s="443"/>
      <c r="G28" s="444"/>
      <c r="H28" s="444"/>
    </row>
    <row r="29" spans="2:8" ht="25.5" customHeight="1">
      <c r="B29" s="582" t="s">
        <v>415</v>
      </c>
      <c r="C29" s="584"/>
      <c r="D29" s="584"/>
      <c r="E29" s="584"/>
      <c r="F29" s="584"/>
      <c r="G29" s="447"/>
      <c r="H29" s="447"/>
    </row>
    <row r="30" spans="2:8" ht="4.5" customHeight="1" thickBot="1">
      <c r="B30" s="448"/>
      <c r="C30" s="449"/>
      <c r="D30" s="449"/>
      <c r="E30" s="449"/>
      <c r="F30" s="449"/>
      <c r="G30" s="450"/>
      <c r="H30" s="451"/>
    </row>
    <row r="31" spans="2:8" ht="29.25" customHeight="1" thickTop="1" thickBot="1">
      <c r="B31" s="609" t="s">
        <v>408</v>
      </c>
      <c r="C31" s="610"/>
      <c r="D31" s="610"/>
      <c r="E31" s="610"/>
      <c r="F31" s="610"/>
      <c r="G31" s="610"/>
      <c r="H31" s="611"/>
    </row>
    <row r="32" spans="2:8" ht="26.25" customHeight="1" thickTop="1">
      <c r="B32" s="616" t="s">
        <v>411</v>
      </c>
      <c r="C32" s="617"/>
      <c r="D32" s="617"/>
      <c r="E32" s="617"/>
      <c r="F32" s="617"/>
      <c r="G32" s="617"/>
      <c r="H32" s="618"/>
    </row>
    <row r="33" spans="2:8" ht="15" customHeight="1">
      <c r="B33" s="441"/>
      <c r="C33" s="462"/>
      <c r="D33" s="462"/>
      <c r="E33" s="462"/>
      <c r="F33" s="462"/>
      <c r="G33" s="444"/>
      <c r="H33" s="444"/>
    </row>
    <row r="34" spans="2:8">
      <c r="B34" s="441"/>
      <c r="C34" s="443"/>
      <c r="D34" s="443"/>
      <c r="E34" s="443"/>
      <c r="F34" s="443"/>
      <c r="G34" s="444"/>
      <c r="H34" s="444"/>
    </row>
    <row r="35" spans="2:8">
      <c r="B35" s="441"/>
      <c r="C35" s="443"/>
      <c r="D35" s="443"/>
      <c r="E35" s="443"/>
      <c r="F35" s="443"/>
      <c r="G35" s="444"/>
      <c r="H35" s="444"/>
    </row>
    <row r="36" spans="2:8">
      <c r="B36" s="441"/>
      <c r="C36" s="443"/>
      <c r="D36" s="443"/>
      <c r="E36" s="443"/>
      <c r="F36" s="443"/>
      <c r="G36" s="444"/>
      <c r="H36" s="444"/>
    </row>
    <row r="37" spans="2:8">
      <c r="B37" s="441"/>
      <c r="C37" s="443"/>
      <c r="D37" s="443"/>
      <c r="E37" s="443"/>
      <c r="F37" s="443"/>
      <c r="G37" s="444"/>
      <c r="H37" s="444"/>
    </row>
    <row r="38" spans="2:8" ht="24.75" customHeight="1">
      <c r="B38" s="612" t="s">
        <v>406</v>
      </c>
      <c r="C38" s="613"/>
      <c r="D38" s="613"/>
      <c r="E38" s="613"/>
      <c r="F38" s="613"/>
      <c r="G38" s="613"/>
      <c r="H38" s="614"/>
    </row>
    <row r="39" spans="2:8">
      <c r="B39" s="441"/>
      <c r="C39" s="443"/>
      <c r="D39" s="443"/>
      <c r="E39" s="443"/>
      <c r="F39" s="443"/>
      <c r="G39" s="463"/>
      <c r="H39" s="463"/>
    </row>
    <row r="40" spans="2:8">
      <c r="B40" s="441"/>
      <c r="C40" s="443"/>
      <c r="D40" s="443"/>
      <c r="E40" s="443"/>
      <c r="F40" s="443"/>
      <c r="G40" s="463"/>
      <c r="H40" s="463"/>
    </row>
    <row r="41" spans="2:8">
      <c r="B41" s="441"/>
      <c r="C41" s="443"/>
      <c r="D41" s="443"/>
      <c r="E41" s="443"/>
      <c r="F41" s="443"/>
      <c r="G41" s="463"/>
      <c r="H41" s="463"/>
    </row>
    <row r="42" spans="2:8">
      <c r="B42" s="441"/>
      <c r="C42" s="443"/>
      <c r="D42" s="443"/>
      <c r="E42" s="443"/>
      <c r="F42" s="443"/>
      <c r="G42" s="463"/>
      <c r="H42" s="463"/>
    </row>
    <row r="43" spans="2:8">
      <c r="B43" s="441"/>
      <c r="C43" s="443"/>
      <c r="D43" s="443"/>
      <c r="E43" s="443"/>
      <c r="F43" s="443"/>
      <c r="G43" s="463"/>
      <c r="H43" s="463"/>
    </row>
    <row r="44" spans="2:8" ht="20.25" customHeight="1">
      <c r="B44" s="461"/>
      <c r="C44" s="462"/>
      <c r="D44" s="462"/>
      <c r="E44" s="462"/>
      <c r="F44" s="462"/>
      <c r="G44" s="464"/>
      <c r="H44" s="464"/>
    </row>
    <row r="45" spans="2:8">
      <c r="B45" s="441"/>
      <c r="C45" s="443"/>
      <c r="D45" s="443"/>
      <c r="E45" s="443"/>
      <c r="F45" s="443"/>
      <c r="G45" s="463"/>
      <c r="H45" s="463"/>
    </row>
    <row r="46" spans="2:8">
      <c r="B46" s="441"/>
      <c r="C46" s="443"/>
      <c r="D46" s="443"/>
      <c r="E46" s="443"/>
      <c r="F46" s="443"/>
      <c r="G46" s="463"/>
      <c r="H46" s="463"/>
    </row>
    <row r="47" spans="2:8">
      <c r="B47" s="441"/>
      <c r="C47" s="443"/>
      <c r="D47" s="443"/>
      <c r="E47" s="443"/>
      <c r="F47" s="443"/>
      <c r="G47" s="463"/>
      <c r="H47" s="463"/>
    </row>
    <row r="48" spans="2:8">
      <c r="B48" s="441"/>
      <c r="C48" s="443"/>
      <c r="D48" s="443"/>
      <c r="E48" s="443"/>
      <c r="F48" s="443"/>
      <c r="G48" s="463"/>
      <c r="H48" s="465"/>
    </row>
    <row r="49" spans="2:8" ht="23.25" customHeight="1">
      <c r="B49" s="582" t="s">
        <v>416</v>
      </c>
      <c r="C49" s="584"/>
      <c r="D49" s="584"/>
      <c r="E49" s="584"/>
      <c r="F49" s="584"/>
      <c r="G49" s="466"/>
      <c r="H49" s="455"/>
    </row>
    <row r="50" spans="2:8" ht="27.75" customHeight="1" thickBot="1">
      <c r="B50" s="585" t="s">
        <v>417</v>
      </c>
      <c r="C50" s="586"/>
      <c r="D50" s="586"/>
      <c r="E50" s="586"/>
      <c r="F50" s="615"/>
      <c r="G50" s="467"/>
      <c r="H50" s="467"/>
    </row>
    <row r="51" spans="2:8" ht="9" customHeight="1" thickTop="1">
      <c r="B51" s="457"/>
      <c r="C51" s="457"/>
      <c r="D51" s="457"/>
      <c r="E51" s="457"/>
      <c r="F51" s="457"/>
      <c r="G51" s="457"/>
      <c r="H51" s="457"/>
    </row>
    <row r="52" spans="2:8" ht="15" customHeight="1">
      <c r="B52" s="587" t="s">
        <v>54</v>
      </c>
      <c r="C52" s="587"/>
      <c r="D52" s="587"/>
      <c r="E52" s="587"/>
      <c r="F52" s="587"/>
      <c r="G52" s="587"/>
      <c r="H52" s="587"/>
    </row>
    <row r="53" spans="2:8" ht="15" customHeight="1">
      <c r="B53" s="457"/>
      <c r="C53" s="457"/>
      <c r="D53" s="457"/>
      <c r="E53" s="457"/>
      <c r="F53" s="457"/>
      <c r="G53" s="457"/>
      <c r="H53" s="457"/>
    </row>
    <row r="54" spans="2:8">
      <c r="B54" s="588"/>
      <c r="C54" s="588"/>
      <c r="D54" s="588"/>
      <c r="E54" s="588"/>
      <c r="F54" s="588"/>
      <c r="G54" s="588"/>
      <c r="H54" s="588"/>
    </row>
    <row r="55" spans="2:8">
      <c r="B55" s="588"/>
      <c r="C55" s="588"/>
      <c r="D55" s="588"/>
      <c r="E55" s="588"/>
      <c r="F55" s="588"/>
      <c r="G55" s="588"/>
      <c r="H55" s="588"/>
    </row>
    <row r="56" spans="2:8">
      <c r="B56" s="588"/>
      <c r="C56" s="588"/>
      <c r="D56" s="588"/>
      <c r="E56" s="588"/>
      <c r="F56" s="588"/>
      <c r="G56" s="588"/>
      <c r="H56" s="588"/>
    </row>
    <row r="57" spans="2:8">
      <c r="B57" s="429"/>
      <c r="C57" s="429"/>
      <c r="D57" s="429"/>
      <c r="E57" s="429"/>
      <c r="F57" s="429"/>
      <c r="G57" s="429"/>
      <c r="H57" s="429"/>
    </row>
    <row r="63" spans="2:8">
      <c r="C63" s="479"/>
    </row>
    <row r="70" spans="4:4">
      <c r="D70" s="471"/>
    </row>
  </sheetData>
  <customSheetViews>
    <customSheetView guid="{05A24B3F-0046-4A93-964B-C8E884CA78A3}" showPageBreaks="1" showGridLines="0" fitToPage="1" printArea="1" view="pageBreakPreview" topLeftCell="A7">
      <selection activeCell="H21" sqref="H21"/>
      <pageMargins left="0.59" right="0.54" top="0.75" bottom="0.75" header="0.3" footer="0.3"/>
      <pageSetup scale="59" fitToHeight="0" orientation="portrait" r:id="rId1"/>
    </customSheetView>
    <customSheetView guid="{AB7C7113-F865-4779-9FA4-3A0AD2C9E93A}" showPageBreaks="1" showGridLines="0" fitToPage="1" printArea="1" view="pageBreakPreview" topLeftCell="A7">
      <selection activeCell="H21" sqref="H21"/>
      <pageMargins left="0.59" right="0.54" top="0.75" bottom="0.75" header="0.3" footer="0.3"/>
      <pageSetup scale="59" fitToHeight="0" orientation="portrait" r:id="rId2"/>
    </customSheetView>
  </customSheetViews>
  <mergeCells count="18">
    <mergeCell ref="B32:H32"/>
    <mergeCell ref="B2:H2"/>
    <mergeCell ref="B3:H3"/>
    <mergeCell ref="B4:H4"/>
    <mergeCell ref="B5:H5"/>
    <mergeCell ref="G6:H6"/>
    <mergeCell ref="B9:F10"/>
    <mergeCell ref="G9:H10"/>
    <mergeCell ref="B13:H13"/>
    <mergeCell ref="B14:H14"/>
    <mergeCell ref="B20:H20"/>
    <mergeCell ref="B29:F29"/>
    <mergeCell ref="B31:H31"/>
    <mergeCell ref="B38:H38"/>
    <mergeCell ref="B49:F49"/>
    <mergeCell ref="B50:F50"/>
    <mergeCell ref="B52:H52"/>
    <mergeCell ref="B54:H56"/>
  </mergeCells>
  <printOptions horizontalCentered="1"/>
  <pageMargins left="0.59055118110236227" right="0.55118110236220474" top="0.74803149606299213" bottom="0.74803149606299213" header="0.31496062992125984" footer="0.31496062992125984"/>
  <pageSetup scale="55" fitToHeight="0"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EST SIT FIN COM 2021</vt:lpstr>
      <vt:lpstr>EDO ACT COM 2021</vt:lpstr>
      <vt:lpstr>EDO VAR H P 2021</vt:lpstr>
      <vt:lpstr>EDO ANA ACT 2021</vt:lpstr>
      <vt:lpstr>EDO ANA DEU Y OTR PAS 2021</vt:lpstr>
      <vt:lpstr>EDO CAM S F 2021</vt:lpstr>
      <vt:lpstr>EDO FLU EFE 2021</vt:lpstr>
      <vt:lpstr>END NET 2021</vt:lpstr>
      <vt:lpstr>INT DEUDA 2021</vt:lpstr>
      <vt:lpstr>NOTAS EDO FIN 2021</vt:lpstr>
      <vt:lpstr>'EDO ACT COM 2021'!Área_de_impresión</vt:lpstr>
      <vt:lpstr>'EDO ANA ACT 2021'!Área_de_impresión</vt:lpstr>
      <vt:lpstr>'EDO ANA DEU Y OTR PAS 2021'!Área_de_impresión</vt:lpstr>
      <vt:lpstr>'EDO CAM S F 2021'!Área_de_impresión</vt:lpstr>
      <vt:lpstr>'EDO FLU EFE 2021'!Área_de_impresión</vt:lpstr>
      <vt:lpstr>'EDO VAR H P 2021'!Área_de_impresión</vt:lpstr>
      <vt:lpstr>'END NET 2021'!Área_de_impresión</vt:lpstr>
      <vt:lpstr>'EST SIT FIN COM 2021'!Área_de_impresión</vt:lpstr>
      <vt:lpstr>'INT DEUDA 2021'!Área_de_impresión</vt:lpstr>
      <vt:lpstr>'NOTAS EDO FIN 2021'!Área_de_impresión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YESSENIA AGUIRRE ORTIZ</dc:creator>
  <cp:lastModifiedBy>Usuario de Windows</cp:lastModifiedBy>
  <cp:lastPrinted>2022-03-15T22:56:03Z</cp:lastPrinted>
  <dcterms:created xsi:type="dcterms:W3CDTF">2021-01-29T21:50:37Z</dcterms:created>
  <dcterms:modified xsi:type="dcterms:W3CDTF">2022-03-16T13:36:35Z</dcterms:modified>
</cp:coreProperties>
</file>